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6" yWindow="65524" windowWidth="17100" windowHeight="12612" activeTab="0"/>
  </bookViews>
  <sheets>
    <sheet name="Otteluohjelma" sheetId="1" r:id="rId1"/>
    <sheet name="Sarjataulukko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<sst xmlns="http://schemas.openxmlformats.org/spreadsheetml/2006/main" count="480" uniqueCount="85">
  <si>
    <t>Pvm</t>
  </si>
  <si>
    <t>Klo</t>
  </si>
  <si>
    <t>Paikka</t>
  </si>
  <si>
    <t>Koti</t>
  </si>
  <si>
    <t>Vieras</t>
  </si>
  <si>
    <t>Tulos</t>
  </si>
  <si>
    <t>-</t>
  </si>
  <si>
    <t>TerLe</t>
  </si>
  <si>
    <t>OuIso</t>
  </si>
  <si>
    <t>TuTu</t>
  </si>
  <si>
    <t>P</t>
  </si>
  <si>
    <t>HEP</t>
  </si>
  <si>
    <t>VEP</t>
  </si>
  <si>
    <t>HE</t>
  </si>
  <si>
    <t>VE</t>
  </si>
  <si>
    <t>O</t>
  </si>
  <si>
    <t>Joukkue</t>
  </si>
  <si>
    <t>Joukkueet:</t>
  </si>
  <si>
    <t>TervaLentis, Oulu</t>
  </si>
  <si>
    <t>Oulun Isokenkäiset</t>
  </si>
  <si>
    <t>Tupoksen Tuisku</t>
  </si>
  <si>
    <t>Nimi:</t>
  </si>
  <si>
    <t>P=Pisteet</t>
  </si>
  <si>
    <t>Pelatut ottelut yhteensä</t>
  </si>
  <si>
    <t>H=Häviöt</t>
  </si>
  <si>
    <t>VE=Voitot erä</t>
  </si>
  <si>
    <t>HE=Häviöt erä</t>
  </si>
  <si>
    <r>
      <rPr>
        <b/>
        <sz val="10"/>
        <color indexed="8"/>
        <rFont val="Verdana"/>
        <family val="2"/>
      </rPr>
      <t>O</t>
    </r>
    <r>
      <rPr>
        <sz val="10"/>
        <color theme="1"/>
        <rFont val="Verdana"/>
        <family val="2"/>
      </rPr>
      <t>=Ottelut</t>
    </r>
  </si>
  <si>
    <r>
      <rPr>
        <b/>
        <sz val="10"/>
        <color indexed="8"/>
        <rFont val="Verdana"/>
        <family val="2"/>
      </rPr>
      <t>V</t>
    </r>
    <r>
      <rPr>
        <sz val="10"/>
        <color theme="1"/>
        <rFont val="Verdana"/>
        <family val="2"/>
      </rPr>
      <t>=Voitot</t>
    </r>
  </si>
  <si>
    <r>
      <t xml:space="preserve">Otteluissa voitettujen erien määrä yhteensä; </t>
    </r>
    <r>
      <rPr>
        <b/>
        <sz val="10"/>
        <color indexed="8"/>
        <rFont val="Verdana"/>
        <family val="2"/>
      </rPr>
      <t>3</t>
    </r>
    <r>
      <rPr>
        <sz val="10"/>
        <color theme="1"/>
        <rFont val="Verdana"/>
        <family val="2"/>
      </rPr>
      <t xml:space="preserve">, </t>
    </r>
    <r>
      <rPr>
        <b/>
        <sz val="10"/>
        <color indexed="8"/>
        <rFont val="Verdana"/>
        <family val="2"/>
      </rPr>
      <t>2</t>
    </r>
    <r>
      <rPr>
        <sz val="10"/>
        <color theme="1"/>
        <rFont val="Verdana"/>
        <family val="2"/>
      </rPr>
      <t xml:space="preserve">, tai </t>
    </r>
    <r>
      <rPr>
        <b/>
        <sz val="10"/>
        <color indexed="8"/>
        <rFont val="Verdana"/>
        <family val="2"/>
      </rPr>
      <t>1</t>
    </r>
  </si>
  <si>
    <t>Yht.hlö:</t>
  </si>
  <si>
    <t>Puhelin:</t>
  </si>
  <si>
    <t>email:</t>
  </si>
  <si>
    <t>Jari Kestilä</t>
  </si>
  <si>
    <t>jari.kestila@pp.inet.fi</t>
  </si>
  <si>
    <t>Heikki Tikkanen</t>
  </si>
  <si>
    <t>heikki.tikkanen@ouka.fi</t>
  </si>
  <si>
    <t>Petri Snellman</t>
  </si>
  <si>
    <t>RAMS, Haukipudas</t>
  </si>
  <si>
    <t>RAMS</t>
  </si>
  <si>
    <t>Veli Salmela</t>
  </si>
  <si>
    <t>veli.salmela@if.fi</t>
  </si>
  <si>
    <t>050 4224 561</t>
  </si>
  <si>
    <t>040 7766 696</t>
  </si>
  <si>
    <t>044 7039 249</t>
  </si>
  <si>
    <t>Sarjan hoitaja:</t>
  </si>
  <si>
    <t>petri.snellman@ramboll.fi</t>
  </si>
  <si>
    <t>OYUS</t>
  </si>
  <si>
    <t>040 1260 762</t>
  </si>
  <si>
    <t>OYUS M2</t>
  </si>
  <si>
    <t>Marko Joensuu</t>
  </si>
  <si>
    <t>marko.joensuu@kempeleenlentopallo.net</t>
  </si>
  <si>
    <t>tuomaskristiansalmi@gmail.com</t>
  </si>
  <si>
    <t>Tuomas Salmi</t>
  </si>
  <si>
    <t>040 4174 739</t>
  </si>
  <si>
    <t>040 5434 575</t>
  </si>
  <si>
    <t>040 1260762</t>
  </si>
  <si>
    <t>1.erä</t>
  </si>
  <si>
    <t>2.erä</t>
  </si>
  <si>
    <t>3.erä</t>
  </si>
  <si>
    <t>nro</t>
  </si>
  <si>
    <t>Knuutilankankaan koulu</t>
  </si>
  <si>
    <t xml:space="preserve">jani.hanninen@kempeleenlentopallo.net </t>
  </si>
  <si>
    <t>040 7096 495</t>
  </si>
  <si>
    <t>KempeLeB</t>
  </si>
  <si>
    <t>KempeLeC</t>
  </si>
  <si>
    <t>Jani Hänninen</t>
  </si>
  <si>
    <t>Aseman koulu, Haukip.</t>
  </si>
  <si>
    <t>Linnakangaskoulu, Kempele</t>
  </si>
  <si>
    <t>KKAA, Kempele</t>
  </si>
  <si>
    <t>Kempeen Lentopallo, B</t>
  </si>
  <si>
    <t>Kempeen Lentopallo, C</t>
  </si>
  <si>
    <t>Tupoksen koulu</t>
  </si>
  <si>
    <t>Oulun Normaalikoulu</t>
  </si>
  <si>
    <t>Normaalikoulu (yliopistokatu 48)</t>
  </si>
  <si>
    <t>Korvensuoran koulu</t>
  </si>
  <si>
    <t>OSAO Haukipudas</t>
  </si>
  <si>
    <t>KemLeC</t>
  </si>
  <si>
    <t>KemLeB</t>
  </si>
  <si>
    <t>Kempeleen Lentop,C</t>
  </si>
  <si>
    <t>Kempeleen Lentop,B</t>
  </si>
  <si>
    <t>O=Ottelut, V=Voitot, H=Häviöt, VE=Voitot erä, HE=Häviöt erä, VEP=voitetut eräpisteet, HEP=Hävitys eräpisteet, P=Pisteet</t>
  </si>
  <si>
    <t>Miesten harrastesarja, Oulu, Sarjataulukko 2015-2016</t>
  </si>
  <si>
    <t>eräp.</t>
  </si>
  <si>
    <t>Tulokset ja otteluohjelma 2015-2016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</si>
</sst>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€-2]\ #\ ##,000_);[Red]\([$€-2]\ #\ ##,000\)"/>
    <numFmt numFmtId="176" formatCode="[$-40B]d\.\ mmmm&quot;ta &quot;yyyy"/>
  </numFmts>
  <fonts count="70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Verdana"/>
      <family val="2"/>
    </font>
    <font>
      <u val="single"/>
      <sz val="10"/>
      <color indexed="20"/>
      <name val="Verdana"/>
      <family val="2"/>
    </font>
    <font>
      <sz val="10"/>
      <color indexed="20"/>
      <name val="Verdana"/>
      <family val="2"/>
    </font>
    <font>
      <u val="single"/>
      <sz val="10"/>
      <color indexed="12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i/>
      <sz val="10"/>
      <color indexed="23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16"/>
      <color indexed="56"/>
      <name val="Verdana"/>
      <family val="2"/>
    </font>
    <font>
      <b/>
      <sz val="18"/>
      <color indexed="56"/>
      <name val="Verdana"/>
      <family val="2"/>
    </font>
    <font>
      <sz val="9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Verdana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Verdana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theme="0"/>
      <name val="Verdana"/>
      <family val="2"/>
    </font>
    <font>
      <u val="single"/>
      <sz val="10"/>
      <color theme="11"/>
      <name val="Verdana"/>
      <family val="2"/>
    </font>
    <font>
      <sz val="10"/>
      <color rgb="FF9C0006"/>
      <name val="Verdana"/>
      <family val="2"/>
    </font>
    <font>
      <u val="single"/>
      <sz val="10"/>
      <color theme="1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8"/>
      <color rgb="FF0000FF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Verdana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u val="single"/>
      <sz val="9"/>
      <color rgb="FF0000FF"/>
      <name val="Arial"/>
      <family val="2"/>
    </font>
    <font>
      <u val="single"/>
      <sz val="9"/>
      <color theme="10"/>
      <name val="Arial"/>
      <family val="2"/>
    </font>
    <font>
      <sz val="9"/>
      <color rgb="FF000000"/>
      <name val="Arial"/>
      <family val="2"/>
    </font>
    <font>
      <sz val="9"/>
      <color theme="1"/>
      <name val="Verdana"/>
      <family val="2"/>
    </font>
    <font>
      <sz val="2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3"/>
      <name val="Verdana"/>
      <family val="2"/>
    </font>
    <font>
      <b/>
      <sz val="18"/>
      <color theme="3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10" borderId="0" xfId="0" applyFill="1" applyAlignment="1">
      <alignment/>
    </xf>
    <xf numFmtId="0" fontId="53" fillId="1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Fill="1" applyAlignment="1">
      <alignment/>
    </xf>
    <xf numFmtId="0" fontId="54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58" applyFont="1" applyFill="1" applyBorder="1" applyAlignment="1" applyProtection="1">
      <alignment/>
      <protection locked="0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/>
    </xf>
    <xf numFmtId="0" fontId="53" fillId="16" borderId="10" xfId="0" applyFont="1" applyFill="1" applyBorder="1" applyAlignment="1">
      <alignment horizontal="center" wrapText="1"/>
    </xf>
    <xf numFmtId="0" fontId="54" fillId="34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20" fontId="4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20" fontId="4" fillId="35" borderId="10" xfId="0" applyNumberFormat="1" applyFont="1" applyFill="1" applyBorder="1" applyAlignment="1">
      <alignment horizontal="center"/>
    </xf>
    <xf numFmtId="0" fontId="4" fillId="40" borderId="10" xfId="0" applyFont="1" applyFill="1" applyBorder="1" applyAlignment="1">
      <alignment/>
    </xf>
    <xf numFmtId="16" fontId="4" fillId="35" borderId="1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wrapText="1"/>
    </xf>
    <xf numFmtId="20" fontId="4" fillId="35" borderId="10" xfId="0" applyNumberFormat="1" applyFont="1" applyFill="1" applyBorder="1" applyAlignment="1">
      <alignment horizontal="center" wrapText="1"/>
    </xf>
    <xf numFmtId="0" fontId="56" fillId="34" borderId="14" xfId="43" applyFont="1" applyFill="1" applyBorder="1" applyAlignment="1" applyProtection="1">
      <alignment/>
      <protection/>
    </xf>
    <xf numFmtId="0" fontId="57" fillId="34" borderId="15" xfId="0" applyFont="1" applyFill="1" applyBorder="1" applyAlignment="1">
      <alignment horizontal="center"/>
    </xf>
    <xf numFmtId="0" fontId="58" fillId="34" borderId="14" xfId="43" applyFont="1" applyFill="1" applyBorder="1" applyAlignment="1" applyProtection="1">
      <alignment/>
      <protection/>
    </xf>
    <xf numFmtId="0" fontId="58" fillId="34" borderId="14" xfId="43" applyFont="1" applyFill="1" applyBorder="1" applyAlignment="1" applyProtection="1">
      <alignment vertical="center"/>
      <protection/>
    </xf>
    <xf numFmtId="0" fontId="59" fillId="34" borderId="14" xfId="43" applyFont="1" applyFill="1" applyBorder="1" applyAlignment="1" applyProtection="1">
      <alignment/>
      <protection/>
    </xf>
    <xf numFmtId="3" fontId="60" fillId="34" borderId="15" xfId="0" applyNumberFormat="1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left"/>
    </xf>
    <xf numFmtId="0" fontId="61" fillId="34" borderId="16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61" fillId="34" borderId="14" xfId="0" applyFont="1" applyFill="1" applyBorder="1" applyAlignment="1">
      <alignment/>
    </xf>
    <xf numFmtId="0" fontId="61" fillId="34" borderId="16" xfId="0" applyFont="1" applyFill="1" applyBorder="1" applyAlignment="1">
      <alignment/>
    </xf>
    <xf numFmtId="0" fontId="61" fillId="34" borderId="14" xfId="0" applyFont="1" applyFill="1" applyBorder="1" applyAlignment="1">
      <alignment/>
    </xf>
    <xf numFmtId="0" fontId="61" fillId="34" borderId="15" xfId="0" applyFont="1" applyFill="1" applyBorder="1" applyAlignment="1">
      <alignment horizontal="center"/>
    </xf>
    <xf numFmtId="0" fontId="61" fillId="34" borderId="15" xfId="0" applyFont="1" applyFill="1" applyBorder="1" applyAlignment="1">
      <alignment/>
    </xf>
    <xf numFmtId="0" fontId="61" fillId="34" borderId="15" xfId="0" applyFont="1" applyFill="1" applyBorder="1" applyAlignment="1">
      <alignment/>
    </xf>
    <xf numFmtId="0" fontId="55" fillId="34" borderId="15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49" fontId="55" fillId="34" borderId="0" xfId="0" applyNumberFormat="1" applyFont="1" applyFill="1" applyAlignment="1">
      <alignment/>
    </xf>
    <xf numFmtId="0" fontId="62" fillId="34" borderId="15" xfId="43" applyFont="1" applyFill="1" applyBorder="1" applyAlignment="1" applyProtection="1">
      <alignment/>
      <protection/>
    </xf>
    <xf numFmtId="0" fontId="55" fillId="34" borderId="10" xfId="0" applyFont="1" applyFill="1" applyBorder="1" applyAlignment="1">
      <alignment horizontal="center"/>
    </xf>
    <xf numFmtId="49" fontId="55" fillId="34" borderId="14" xfId="0" applyNumberFormat="1" applyFont="1" applyFill="1" applyBorder="1" applyAlignment="1">
      <alignment/>
    </xf>
    <xf numFmtId="0" fontId="55" fillId="36" borderId="10" xfId="0" applyFont="1" applyFill="1" applyBorder="1" applyAlignment="1">
      <alignment horizontal="center"/>
    </xf>
    <xf numFmtId="0" fontId="63" fillId="34" borderId="15" xfId="43" applyFont="1" applyFill="1" applyBorder="1" applyAlignment="1" applyProtection="1">
      <alignment/>
      <protection/>
    </xf>
    <xf numFmtId="0" fontId="63" fillId="34" borderId="15" xfId="43" applyFont="1" applyFill="1" applyBorder="1" applyAlignment="1" applyProtection="1">
      <alignment vertical="center"/>
      <protection/>
    </xf>
    <xf numFmtId="0" fontId="63" fillId="34" borderId="16" xfId="43" applyFont="1" applyFill="1" applyBorder="1" applyAlignment="1" applyProtection="1">
      <alignment vertical="center"/>
      <protection/>
    </xf>
    <xf numFmtId="0" fontId="55" fillId="34" borderId="15" xfId="0" applyFont="1" applyFill="1" applyBorder="1" applyAlignment="1">
      <alignment/>
    </xf>
    <xf numFmtId="0" fontId="55" fillId="34" borderId="15" xfId="0" applyFont="1" applyFill="1" applyBorder="1" applyAlignment="1">
      <alignment horizontal="left"/>
    </xf>
    <xf numFmtId="3" fontId="64" fillId="34" borderId="15" xfId="0" applyNumberFormat="1" applyFont="1" applyFill="1" applyBorder="1" applyAlignment="1">
      <alignment horizontal="left" vertical="center"/>
    </xf>
    <xf numFmtId="0" fontId="55" fillId="34" borderId="0" xfId="0" applyFont="1" applyFill="1" applyBorder="1" applyAlignment="1">
      <alignment vertical="top" wrapText="1"/>
    </xf>
    <xf numFmtId="49" fontId="55" fillId="34" borderId="0" xfId="0" applyNumberFormat="1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63" fillId="34" borderId="0" xfId="43" applyFont="1" applyFill="1" applyBorder="1" applyAlignment="1" applyProtection="1">
      <alignment/>
      <protection/>
    </xf>
    <xf numFmtId="0" fontId="55" fillId="34" borderId="0" xfId="0" applyFont="1" applyFill="1" applyBorder="1" applyAlignment="1">
      <alignment horizontal="center"/>
    </xf>
    <xf numFmtId="0" fontId="62" fillId="34" borderId="0" xfId="43" applyFont="1" applyFill="1" applyBorder="1" applyAlignment="1" applyProtection="1">
      <alignment/>
      <protection/>
    </xf>
    <xf numFmtId="0" fontId="55" fillId="34" borderId="0" xfId="0" applyFont="1" applyFill="1" applyAlignment="1">
      <alignment/>
    </xf>
    <xf numFmtId="0" fontId="54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4" borderId="0" xfId="0" applyFont="1" applyFill="1" applyAlignment="1">
      <alignment horizontal="center"/>
    </xf>
    <xf numFmtId="0" fontId="0" fillId="10" borderId="0" xfId="0" applyFill="1" applyAlignment="1">
      <alignment vertical="center"/>
    </xf>
    <xf numFmtId="0" fontId="65" fillId="10" borderId="0" xfId="0" applyFont="1" applyFill="1" applyAlignment="1">
      <alignment vertical="center"/>
    </xf>
    <xf numFmtId="0" fontId="66" fillId="34" borderId="0" xfId="0" applyFont="1" applyFill="1" applyAlignment="1">
      <alignment horizontal="left"/>
    </xf>
    <xf numFmtId="0" fontId="54" fillId="0" borderId="10" xfId="0" applyFont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64" fillId="34" borderId="0" xfId="0" applyFont="1" applyFill="1" applyBorder="1" applyAlignment="1">
      <alignment vertical="top" wrapText="1"/>
    </xf>
    <xf numFmtId="0" fontId="55" fillId="34" borderId="14" xfId="0" applyFont="1" applyFill="1" applyBorder="1" applyAlignment="1">
      <alignment vertical="top" wrapText="1"/>
    </xf>
    <xf numFmtId="0" fontId="64" fillId="34" borderId="14" xfId="0" applyFont="1" applyFill="1" applyBorder="1" applyAlignment="1">
      <alignment vertical="top" wrapText="1"/>
    </xf>
    <xf numFmtId="0" fontId="55" fillId="34" borderId="1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top" wrapText="1"/>
    </xf>
    <xf numFmtId="0" fontId="64" fillId="34" borderId="15" xfId="0" applyFont="1" applyFill="1" applyBorder="1" applyAlignment="1">
      <alignment vertical="top" wrapText="1"/>
    </xf>
    <xf numFmtId="0" fontId="55" fillId="34" borderId="17" xfId="0" applyFont="1" applyFill="1" applyBorder="1" applyAlignment="1">
      <alignment vertical="center"/>
    </xf>
    <xf numFmtId="0" fontId="55" fillId="34" borderId="0" xfId="0" applyFont="1" applyFill="1" applyBorder="1" applyAlignment="1">
      <alignment vertical="center"/>
    </xf>
    <xf numFmtId="0" fontId="55" fillId="34" borderId="14" xfId="0" applyFont="1" applyFill="1" applyBorder="1" applyAlignment="1">
      <alignment/>
    </xf>
    <xf numFmtId="0" fontId="55" fillId="34" borderId="15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center" vertical="center" wrapText="1"/>
    </xf>
    <xf numFmtId="0" fontId="4" fillId="35" borderId="14" xfId="58" applyFont="1" applyFill="1" applyBorder="1" applyAlignment="1" applyProtection="1">
      <alignment horizontal="left"/>
      <protection locked="0"/>
    </xf>
    <xf numFmtId="0" fontId="4" fillId="35" borderId="16" xfId="58" applyFont="1" applyFill="1" applyBorder="1" applyAlignment="1" applyProtection="1">
      <alignment horizontal="left"/>
      <protection locked="0"/>
    </xf>
    <xf numFmtId="0" fontId="4" fillId="35" borderId="14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0" fontId="4" fillId="35" borderId="14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4" xfId="58" applyFont="1" applyFill="1" applyBorder="1" applyAlignment="1" applyProtection="1">
      <alignment/>
      <protection locked="0"/>
    </xf>
    <xf numFmtId="0" fontId="4" fillId="35" borderId="16" xfId="58" applyFont="1" applyFill="1" applyBorder="1" applyAlignment="1" applyProtection="1">
      <alignment/>
      <protection locked="0"/>
    </xf>
    <xf numFmtId="0" fontId="48" fillId="33" borderId="14" xfId="0" applyFont="1" applyFill="1" applyBorder="1" applyAlignment="1">
      <alignment/>
    </xf>
    <xf numFmtId="0" fontId="48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54" fillId="34" borderId="17" xfId="0" applyFont="1" applyFill="1" applyBorder="1" applyAlignment="1">
      <alignment/>
    </xf>
    <xf numFmtId="49" fontId="54" fillId="10" borderId="14" xfId="0" applyNumberFormat="1" applyFont="1" applyFill="1" applyBorder="1" applyAlignment="1">
      <alignment horizontal="center"/>
    </xf>
    <xf numFmtId="0" fontId="54" fillId="10" borderId="0" xfId="0" applyFont="1" applyFill="1" applyAlignment="1">
      <alignment horizontal="center"/>
    </xf>
    <xf numFmtId="0" fontId="54" fillId="10" borderId="0" xfId="0" applyFont="1" applyFill="1" applyAlignment="1">
      <alignment/>
    </xf>
    <xf numFmtId="0" fontId="67" fillId="33" borderId="14" xfId="0" applyFont="1" applyFill="1" applyBorder="1" applyAlignment="1">
      <alignment/>
    </xf>
    <xf numFmtId="0" fontId="67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 wrapText="1"/>
    </xf>
    <xf numFmtId="0" fontId="55" fillId="34" borderId="0" xfId="0" applyFont="1" applyFill="1" applyBorder="1" applyAlignment="1">
      <alignment horizontal="left"/>
    </xf>
    <xf numFmtId="49" fontId="64" fillId="34" borderId="0" xfId="0" applyNumberFormat="1" applyFont="1" applyFill="1" applyBorder="1" applyAlignment="1" quotePrefix="1">
      <alignment horizontal="left" vertical="center"/>
    </xf>
    <xf numFmtId="49" fontId="64" fillId="34" borderId="0" xfId="0" applyNumberFormat="1" applyFont="1" applyFill="1" applyBorder="1" applyAlignment="1">
      <alignment horizontal="left" vertical="center"/>
    </xf>
    <xf numFmtId="0" fontId="58" fillId="34" borderId="0" xfId="43" applyFont="1" applyFill="1" applyBorder="1" applyAlignment="1" applyProtection="1">
      <alignment vertical="center"/>
      <protection/>
    </xf>
    <xf numFmtId="3" fontId="60" fillId="34" borderId="0" xfId="0" applyNumberFormat="1" applyFont="1" applyFill="1" applyBorder="1" applyAlignment="1">
      <alignment horizontal="center" vertical="center"/>
    </xf>
    <xf numFmtId="0" fontId="63" fillId="34" borderId="0" xfId="43" applyFont="1" applyFill="1" applyBorder="1" applyAlignment="1" applyProtection="1">
      <alignment vertical="center"/>
      <protection/>
    </xf>
    <xf numFmtId="3" fontId="64" fillId="34" borderId="0" xfId="0" applyNumberFormat="1" applyFont="1" applyFill="1" applyBorder="1" applyAlignment="1">
      <alignment horizontal="left" vertical="center"/>
    </xf>
    <xf numFmtId="0" fontId="4" fillId="34" borderId="0" xfId="0" applyFont="1" applyFill="1" applyBorder="1" applyAlignment="1">
      <alignment/>
    </xf>
    <xf numFmtId="0" fontId="54" fillId="10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54" fillId="10" borderId="14" xfId="0" applyFont="1" applyFill="1" applyBorder="1" applyAlignment="1">
      <alignment horizontal="center"/>
    </xf>
    <xf numFmtId="0" fontId="54" fillId="10" borderId="15" xfId="0" applyFont="1" applyFill="1" applyBorder="1" applyAlignment="1">
      <alignment horizontal="center"/>
    </xf>
    <xf numFmtId="0" fontId="54" fillId="10" borderId="16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55" fillId="34" borderId="10" xfId="0" applyFont="1" applyFill="1" applyBorder="1" applyAlignment="1">
      <alignment horizontal="left"/>
    </xf>
    <xf numFmtId="0" fontId="54" fillId="34" borderId="0" xfId="0" applyFont="1" applyFill="1" applyAlignment="1">
      <alignment horizontal="center"/>
    </xf>
    <xf numFmtId="0" fontId="55" fillId="34" borderId="10" xfId="0" applyFont="1" applyFill="1" applyBorder="1" applyAlignment="1" quotePrefix="1">
      <alignment horizontal="left"/>
    </xf>
    <xf numFmtId="0" fontId="55" fillId="34" borderId="14" xfId="0" applyFont="1" applyFill="1" applyBorder="1" applyAlignment="1">
      <alignment horizontal="left"/>
    </xf>
    <xf numFmtId="0" fontId="55" fillId="34" borderId="16" xfId="0" applyFont="1" applyFill="1" applyBorder="1" applyAlignment="1">
      <alignment horizontal="left"/>
    </xf>
    <xf numFmtId="3" fontId="64" fillId="34" borderId="14" xfId="0" applyNumberFormat="1" applyFont="1" applyFill="1" applyBorder="1" applyAlignment="1" quotePrefix="1">
      <alignment horizontal="left" vertical="center"/>
    </xf>
    <xf numFmtId="3" fontId="64" fillId="34" borderId="16" xfId="0" applyNumberFormat="1" applyFont="1" applyFill="1" applyBorder="1" applyAlignment="1">
      <alignment horizontal="left" vertical="center"/>
    </xf>
    <xf numFmtId="49" fontId="64" fillId="34" borderId="14" xfId="0" applyNumberFormat="1" applyFont="1" applyFill="1" applyBorder="1" applyAlignment="1" quotePrefix="1">
      <alignment horizontal="left" vertical="center"/>
    </xf>
    <xf numFmtId="49" fontId="64" fillId="34" borderId="16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8" fillId="10" borderId="10" xfId="0" applyFont="1" applyFill="1" applyBorder="1" applyAlignment="1">
      <alignment horizontal="center" wrapText="1"/>
    </xf>
    <xf numFmtId="0" fontId="69" fillId="10" borderId="10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i.snellman@ramboll.fi" TargetMode="External" /><Relationship Id="rId2" Type="http://schemas.openxmlformats.org/officeDocument/2006/relationships/hyperlink" Target="mailto:heikki.tikkanen@ouka.fi" TargetMode="External" /><Relationship Id="rId3" Type="http://schemas.openxmlformats.org/officeDocument/2006/relationships/hyperlink" Target="mailto:jari.kestila@pp.inet.fi" TargetMode="External" /><Relationship Id="rId4" Type="http://schemas.openxmlformats.org/officeDocument/2006/relationships/hyperlink" Target="mailto:veli.salmela@if.fi" TargetMode="External" /><Relationship Id="rId5" Type="http://schemas.openxmlformats.org/officeDocument/2006/relationships/hyperlink" Target="mailto:jari.kestila@pp.inet.fi" TargetMode="External" /><Relationship Id="rId6" Type="http://schemas.openxmlformats.org/officeDocument/2006/relationships/hyperlink" Target="mailto:petri.snellman@ramboll.fi" TargetMode="External" /><Relationship Id="rId7" Type="http://schemas.openxmlformats.org/officeDocument/2006/relationships/hyperlink" Target="mailto:heikki.tikkanen@ouka.fi" TargetMode="External" /><Relationship Id="rId8" Type="http://schemas.openxmlformats.org/officeDocument/2006/relationships/hyperlink" Target="mailto:jari.kestila@pp.inet.fi" TargetMode="External" /><Relationship Id="rId9" Type="http://schemas.openxmlformats.org/officeDocument/2006/relationships/hyperlink" Target="mailto:veli.salmela@if.fi" TargetMode="External" /><Relationship Id="rId10" Type="http://schemas.openxmlformats.org/officeDocument/2006/relationships/hyperlink" Target="mailto:jari.kestila@pp.inet.fi" TargetMode="External" /><Relationship Id="rId11" Type="http://schemas.openxmlformats.org/officeDocument/2006/relationships/hyperlink" Target="mailto:petri.snellman@ramboll.fi" TargetMode="External" /><Relationship Id="rId12" Type="http://schemas.openxmlformats.org/officeDocument/2006/relationships/hyperlink" Target="mailto:heikki.tikkanen@ouka.fi" TargetMode="External" /><Relationship Id="rId13" Type="http://schemas.openxmlformats.org/officeDocument/2006/relationships/hyperlink" Target="mailto:jari.kestila@pp.inet.fi" TargetMode="External" /><Relationship Id="rId14" Type="http://schemas.openxmlformats.org/officeDocument/2006/relationships/hyperlink" Target="mailto:veli.salmela@if.fi" TargetMode="External" /><Relationship Id="rId15" Type="http://schemas.openxmlformats.org/officeDocument/2006/relationships/hyperlink" Target="mailto:jari.kestila@pp.inet.fi" TargetMode="External" /><Relationship Id="rId16" Type="http://schemas.openxmlformats.org/officeDocument/2006/relationships/hyperlink" Target="mailto:petri.snellman@ramboll.fi" TargetMode="External" /><Relationship Id="rId17" Type="http://schemas.openxmlformats.org/officeDocument/2006/relationships/hyperlink" Target="mailto:heikki.tikkanen@ouka.fi" TargetMode="External" /><Relationship Id="rId18" Type="http://schemas.openxmlformats.org/officeDocument/2006/relationships/hyperlink" Target="mailto:jari.kestila@pp.inet.fi" TargetMode="External" /><Relationship Id="rId19" Type="http://schemas.openxmlformats.org/officeDocument/2006/relationships/hyperlink" Target="mailto:veli.salmela@if.fi" TargetMode="External" /><Relationship Id="rId20" Type="http://schemas.openxmlformats.org/officeDocument/2006/relationships/hyperlink" Target="mailto:jari.kestila@pp.inet.fi" TargetMode="External" /><Relationship Id="rId21" Type="http://schemas.openxmlformats.org/officeDocument/2006/relationships/hyperlink" Target="mailto:tuomaskristiansalmi@gmail.com" TargetMode="External" /><Relationship Id="rId22" Type="http://schemas.openxmlformats.org/officeDocument/2006/relationships/hyperlink" Target="mailto:marko.joensuu@kempeleenlentopallo.net" TargetMode="External" /><Relationship Id="rId23" Type="http://schemas.openxmlformats.org/officeDocument/2006/relationships/hyperlink" Target="mailto:jani.hanninen@kempeleenlentopallo.net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="77" zoomScaleNormal="77" workbookViewId="0" topLeftCell="A1">
      <selection activeCell="K37" sqref="K37"/>
    </sheetView>
  </sheetViews>
  <sheetFormatPr defaultColWidth="9.00390625" defaultRowHeight="12.75"/>
  <cols>
    <col min="1" max="1" width="4.00390625" style="13" customWidth="1"/>
    <col min="2" max="2" width="9.75390625" style="13" customWidth="1"/>
    <col min="3" max="3" width="6.375" style="13" customWidth="1"/>
    <col min="4" max="4" width="8.50390625" style="12" customWidth="1"/>
    <col min="5" max="5" width="8.625" style="12" customWidth="1"/>
    <col min="6" max="7" width="7.25390625" style="12" customWidth="1"/>
    <col min="8" max="8" width="1.875" style="12" customWidth="1"/>
    <col min="9" max="9" width="1.37890625" style="13" customWidth="1"/>
    <col min="10" max="10" width="1.875" style="12" customWidth="1"/>
    <col min="11" max="11" width="2.875" style="12" customWidth="1"/>
    <col min="12" max="12" width="1.37890625" style="12" customWidth="1"/>
    <col min="13" max="13" width="2.875" style="12" customWidth="1"/>
    <col min="14" max="14" width="3.375" style="12" customWidth="1"/>
    <col min="15" max="15" width="1.875" style="12" customWidth="1"/>
    <col min="16" max="16" width="2.875" style="12" customWidth="1"/>
    <col min="17" max="17" width="2.625" style="12" customWidth="1"/>
    <col min="18" max="18" width="1.37890625" style="12" customWidth="1"/>
    <col min="19" max="19" width="2.625" style="12" customWidth="1"/>
    <col min="20" max="20" width="0.5" style="12" customWidth="1"/>
    <col min="21" max="22" width="4.75390625" style="13" bestFit="1" customWidth="1"/>
    <col min="23" max="23" width="1.12109375" style="12" customWidth="1"/>
    <col min="24" max="24" width="9.625" style="12" customWidth="1"/>
    <col min="25" max="16384" width="9.00390625" style="12" customWidth="1"/>
  </cols>
  <sheetData>
    <row r="1" spans="1:22" ht="24">
      <c r="A1" s="95" t="s">
        <v>84</v>
      </c>
      <c r="B1" s="27"/>
      <c r="C1" s="27"/>
      <c r="D1" s="15"/>
      <c r="E1" s="15"/>
      <c r="F1" s="15"/>
      <c r="G1" s="15"/>
      <c r="H1" s="15"/>
      <c r="I1" s="27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27"/>
      <c r="V1" s="27"/>
    </row>
    <row r="2" spans="1:22" ht="6.75" customHeight="1">
      <c r="A2" s="95"/>
      <c r="B2" s="27"/>
      <c r="C2" s="27"/>
      <c r="D2" s="15"/>
      <c r="E2" s="15"/>
      <c r="F2" s="15"/>
      <c r="G2" s="15"/>
      <c r="H2" s="15"/>
      <c r="I2" s="27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27"/>
      <c r="V2" s="27"/>
    </row>
    <row r="3" spans="1:22" ht="12.75">
      <c r="A3" s="117" t="s">
        <v>16</v>
      </c>
      <c r="B3" s="118"/>
      <c r="C3" s="7" t="s">
        <v>15</v>
      </c>
      <c r="D3" s="7">
        <v>3</v>
      </c>
      <c r="E3" s="7">
        <v>2</v>
      </c>
      <c r="F3" s="7">
        <v>1</v>
      </c>
      <c r="G3" s="7">
        <v>0</v>
      </c>
      <c r="H3" s="142" t="s">
        <v>14</v>
      </c>
      <c r="I3" s="143"/>
      <c r="J3" s="144"/>
      <c r="K3" s="125"/>
      <c r="L3" s="138" t="s">
        <v>13</v>
      </c>
      <c r="M3" s="138"/>
      <c r="N3" s="138" t="s">
        <v>12</v>
      </c>
      <c r="O3" s="138"/>
      <c r="P3" s="126"/>
      <c r="Q3" s="138" t="s">
        <v>11</v>
      </c>
      <c r="R3" s="138"/>
      <c r="S3" s="138"/>
      <c r="T3" s="138" t="s">
        <v>10</v>
      </c>
      <c r="U3" s="138"/>
      <c r="V3" s="121"/>
    </row>
    <row r="4" spans="1:22" ht="12.75">
      <c r="A4" s="119" t="s">
        <v>7</v>
      </c>
      <c r="B4" s="127"/>
      <c r="C4" s="128">
        <v>4</v>
      </c>
      <c r="D4" s="128">
        <v>1</v>
      </c>
      <c r="E4" s="128">
        <v>1</v>
      </c>
      <c r="F4" s="128">
        <v>1</v>
      </c>
      <c r="G4" s="128">
        <v>1</v>
      </c>
      <c r="H4" s="139">
        <f>$D$3*D4+$E$3*E4+$F$3*F4</f>
        <v>6</v>
      </c>
      <c r="I4" s="140"/>
      <c r="J4" s="141"/>
      <c r="K4" s="122" t="s">
        <v>6</v>
      </c>
      <c r="L4" s="137">
        <f>C4*3-H4</f>
        <v>6</v>
      </c>
      <c r="M4" s="137"/>
      <c r="N4" s="137">
        <f aca="true" t="shared" si="0" ref="N4:N10">U73</f>
        <v>253</v>
      </c>
      <c r="O4" s="137"/>
      <c r="P4" s="122" t="s">
        <v>6</v>
      </c>
      <c r="Q4" s="137">
        <f aca="true" t="shared" si="1" ref="Q4:Q10">V73</f>
        <v>257</v>
      </c>
      <c r="R4" s="137"/>
      <c r="S4" s="137"/>
      <c r="T4" s="137">
        <f>H4</f>
        <v>6</v>
      </c>
      <c r="U4" s="137"/>
      <c r="V4" s="121"/>
    </row>
    <row r="5" spans="1:22" ht="12.75">
      <c r="A5" s="119" t="s">
        <v>8</v>
      </c>
      <c r="B5" s="127"/>
      <c r="C5" s="128">
        <v>2</v>
      </c>
      <c r="D5" s="128">
        <v>1</v>
      </c>
      <c r="E5" s="128">
        <v>1</v>
      </c>
      <c r="F5" s="128">
        <v>0</v>
      </c>
      <c r="G5" s="128">
        <v>0</v>
      </c>
      <c r="H5" s="139">
        <f aca="true" t="shared" si="2" ref="H5:H10">$D$3*D5+$E$3*E5+$F$3*F5</f>
        <v>5</v>
      </c>
      <c r="I5" s="140"/>
      <c r="J5" s="141"/>
      <c r="K5" s="122" t="s">
        <v>6</v>
      </c>
      <c r="L5" s="137">
        <f aca="true" t="shared" si="3" ref="L5:L10">C5*3-H5</f>
        <v>1</v>
      </c>
      <c r="M5" s="137"/>
      <c r="N5" s="137">
        <f t="shared" si="0"/>
        <v>145</v>
      </c>
      <c r="O5" s="137"/>
      <c r="P5" s="122" t="s">
        <v>6</v>
      </c>
      <c r="Q5" s="137">
        <f t="shared" si="1"/>
        <v>110</v>
      </c>
      <c r="R5" s="137"/>
      <c r="S5" s="137"/>
      <c r="T5" s="137">
        <f aca="true" t="shared" si="4" ref="T5:T10">H5</f>
        <v>5</v>
      </c>
      <c r="U5" s="137"/>
      <c r="V5" s="121"/>
    </row>
    <row r="6" spans="1:22" ht="12.75">
      <c r="A6" s="119" t="s">
        <v>9</v>
      </c>
      <c r="B6" s="127"/>
      <c r="C6" s="128">
        <v>1</v>
      </c>
      <c r="D6" s="128">
        <v>0</v>
      </c>
      <c r="E6" s="128">
        <v>0</v>
      </c>
      <c r="F6" s="128">
        <v>1</v>
      </c>
      <c r="G6" s="128">
        <v>0</v>
      </c>
      <c r="H6" s="139">
        <f t="shared" si="2"/>
        <v>1</v>
      </c>
      <c r="I6" s="140"/>
      <c r="J6" s="141"/>
      <c r="K6" s="122" t="s">
        <v>6</v>
      </c>
      <c r="L6" s="137">
        <f t="shared" si="3"/>
        <v>2</v>
      </c>
      <c r="M6" s="137"/>
      <c r="N6" s="137">
        <f t="shared" si="0"/>
        <v>64</v>
      </c>
      <c r="O6" s="137"/>
      <c r="P6" s="122" t="s">
        <v>6</v>
      </c>
      <c r="Q6" s="137">
        <f t="shared" si="1"/>
        <v>68</v>
      </c>
      <c r="R6" s="137"/>
      <c r="S6" s="137"/>
      <c r="T6" s="137">
        <f t="shared" si="4"/>
        <v>1</v>
      </c>
      <c r="U6" s="137"/>
      <c r="V6" s="121"/>
    </row>
    <row r="7" spans="1:22" ht="12.75">
      <c r="A7" s="119" t="s">
        <v>47</v>
      </c>
      <c r="B7" s="127"/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39">
        <f t="shared" si="2"/>
        <v>0</v>
      </c>
      <c r="I7" s="140"/>
      <c r="J7" s="141"/>
      <c r="K7" s="122" t="s">
        <v>6</v>
      </c>
      <c r="L7" s="137">
        <f t="shared" si="3"/>
        <v>0</v>
      </c>
      <c r="M7" s="137"/>
      <c r="N7" s="137">
        <f t="shared" si="0"/>
        <v>0</v>
      </c>
      <c r="O7" s="137"/>
      <c r="P7" s="122" t="s">
        <v>6</v>
      </c>
      <c r="Q7" s="137">
        <f t="shared" si="1"/>
        <v>0</v>
      </c>
      <c r="R7" s="137"/>
      <c r="S7" s="137"/>
      <c r="T7" s="137">
        <f t="shared" si="4"/>
        <v>0</v>
      </c>
      <c r="U7" s="137"/>
      <c r="V7" s="121"/>
    </row>
    <row r="8" spans="1:22" ht="12.75">
      <c r="A8" s="120" t="s">
        <v>39</v>
      </c>
      <c r="B8" s="127"/>
      <c r="C8" s="128">
        <v>1</v>
      </c>
      <c r="D8" s="128">
        <v>1</v>
      </c>
      <c r="E8" s="128">
        <v>0</v>
      </c>
      <c r="F8" s="128">
        <v>0</v>
      </c>
      <c r="G8" s="128">
        <v>0</v>
      </c>
      <c r="H8" s="139">
        <f t="shared" si="2"/>
        <v>3</v>
      </c>
      <c r="I8" s="140"/>
      <c r="J8" s="141"/>
      <c r="K8" s="122" t="s">
        <v>6</v>
      </c>
      <c r="L8" s="137">
        <f t="shared" si="3"/>
        <v>0</v>
      </c>
      <c r="M8" s="137"/>
      <c r="N8" s="137">
        <f t="shared" si="0"/>
        <v>75</v>
      </c>
      <c r="O8" s="137"/>
      <c r="P8" s="122" t="s">
        <v>6</v>
      </c>
      <c r="Q8" s="137">
        <f t="shared" si="1"/>
        <v>46</v>
      </c>
      <c r="R8" s="137"/>
      <c r="S8" s="137"/>
      <c r="T8" s="137">
        <f t="shared" si="4"/>
        <v>3</v>
      </c>
      <c r="U8" s="137"/>
      <c r="V8" s="121"/>
    </row>
    <row r="9" spans="1:22" ht="12.75">
      <c r="A9" s="119" t="s">
        <v>78</v>
      </c>
      <c r="B9" s="127"/>
      <c r="C9" s="128">
        <v>1</v>
      </c>
      <c r="D9" s="128">
        <v>0</v>
      </c>
      <c r="E9" s="128">
        <v>0</v>
      </c>
      <c r="F9" s="128">
        <v>0</v>
      </c>
      <c r="G9" s="128">
        <v>1</v>
      </c>
      <c r="H9" s="139">
        <f t="shared" si="2"/>
        <v>0</v>
      </c>
      <c r="I9" s="140"/>
      <c r="J9" s="141"/>
      <c r="K9" s="122" t="s">
        <v>6</v>
      </c>
      <c r="L9" s="137">
        <f t="shared" si="3"/>
        <v>3</v>
      </c>
      <c r="M9" s="137"/>
      <c r="N9" s="137">
        <f t="shared" si="0"/>
        <v>46</v>
      </c>
      <c r="O9" s="137"/>
      <c r="P9" s="122" t="s">
        <v>6</v>
      </c>
      <c r="Q9" s="137">
        <f t="shared" si="1"/>
        <v>75</v>
      </c>
      <c r="R9" s="137"/>
      <c r="S9" s="137"/>
      <c r="T9" s="137">
        <f t="shared" si="4"/>
        <v>0</v>
      </c>
      <c r="U9" s="137"/>
      <c r="V9" s="121"/>
    </row>
    <row r="10" spans="1:22" ht="12.75">
      <c r="A10" s="119" t="s">
        <v>77</v>
      </c>
      <c r="B10" s="127"/>
      <c r="C10" s="128">
        <f>1</f>
        <v>1</v>
      </c>
      <c r="D10" s="128">
        <v>0</v>
      </c>
      <c r="E10" s="128">
        <v>0</v>
      </c>
      <c r="F10" s="128">
        <v>0</v>
      </c>
      <c r="G10" s="128">
        <v>1</v>
      </c>
      <c r="H10" s="139">
        <f t="shared" si="2"/>
        <v>0</v>
      </c>
      <c r="I10" s="140"/>
      <c r="J10" s="141"/>
      <c r="K10" s="122" t="s">
        <v>6</v>
      </c>
      <c r="L10" s="137">
        <f t="shared" si="3"/>
        <v>3</v>
      </c>
      <c r="M10" s="137"/>
      <c r="N10" s="137">
        <f t="shared" si="0"/>
        <v>48</v>
      </c>
      <c r="O10" s="137"/>
      <c r="P10" s="122" t="s">
        <v>6</v>
      </c>
      <c r="Q10" s="137">
        <f t="shared" si="1"/>
        <v>75</v>
      </c>
      <c r="R10" s="137"/>
      <c r="S10" s="137"/>
      <c r="T10" s="137">
        <f t="shared" si="4"/>
        <v>0</v>
      </c>
      <c r="U10" s="137"/>
      <c r="V10" s="121"/>
    </row>
    <row r="11" spans="1:22" ht="3.75" customHeight="1">
      <c r="A11" s="95"/>
      <c r="B11" s="27"/>
      <c r="C11" s="27"/>
      <c r="D11" s="15"/>
      <c r="E11" s="15"/>
      <c r="F11" s="15"/>
      <c r="G11" s="15"/>
      <c r="H11" s="15"/>
      <c r="I11" s="2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7"/>
      <c r="V11" s="27"/>
    </row>
    <row r="12" spans="1:22" ht="12" customHeight="1">
      <c r="A12" s="94" t="s">
        <v>81</v>
      </c>
      <c r="B12" s="123"/>
      <c r="C12" s="123"/>
      <c r="D12" s="124"/>
      <c r="E12" s="124"/>
      <c r="F12" s="124"/>
      <c r="G12" s="124"/>
      <c r="H12" s="124"/>
      <c r="I12" s="123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3"/>
      <c r="V12" s="123"/>
    </row>
    <row r="13" spans="1:22" ht="12" customHeight="1">
      <c r="A13" s="95"/>
      <c r="B13" s="27"/>
      <c r="C13" s="27"/>
      <c r="D13" s="15"/>
      <c r="E13" s="15"/>
      <c r="F13" s="15"/>
      <c r="G13" s="15"/>
      <c r="H13" s="15"/>
      <c r="I13" s="2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7"/>
      <c r="V13" s="27"/>
    </row>
    <row r="14" spans="1:22" ht="11.25" customHeight="1">
      <c r="A14" s="18" t="s">
        <v>60</v>
      </c>
      <c r="B14" s="18" t="s">
        <v>0</v>
      </c>
      <c r="C14" s="18" t="s">
        <v>1</v>
      </c>
      <c r="D14" s="108" t="s">
        <v>2</v>
      </c>
      <c r="E14" s="24"/>
      <c r="F14" s="18" t="s">
        <v>3</v>
      </c>
      <c r="G14" s="18" t="s">
        <v>4</v>
      </c>
      <c r="H14" s="18"/>
      <c r="I14" s="21" t="s">
        <v>5</v>
      </c>
      <c r="J14" s="18"/>
      <c r="K14" s="18"/>
      <c r="L14" s="21" t="s">
        <v>57</v>
      </c>
      <c r="M14" s="18"/>
      <c r="N14" s="18"/>
      <c r="O14" s="21" t="s">
        <v>58</v>
      </c>
      <c r="P14" s="18"/>
      <c r="Q14" s="18"/>
      <c r="R14" s="21" t="s">
        <v>59</v>
      </c>
      <c r="S14" s="18"/>
      <c r="U14" s="96" t="s">
        <v>83</v>
      </c>
      <c r="V14" s="96" t="s">
        <v>83</v>
      </c>
    </row>
    <row r="15" spans="1:22" s="36" customFormat="1" ht="11.25" customHeight="1">
      <c r="A15" s="28">
        <v>1</v>
      </c>
      <c r="B15" s="29">
        <v>42289</v>
      </c>
      <c r="C15" s="30">
        <v>0.8333333333333334</v>
      </c>
      <c r="D15" s="109" t="s">
        <v>61</v>
      </c>
      <c r="E15" s="110"/>
      <c r="F15" s="31" t="s">
        <v>7</v>
      </c>
      <c r="G15" s="32" t="s">
        <v>8</v>
      </c>
      <c r="H15" s="33">
        <v>0</v>
      </c>
      <c r="I15" s="34" t="s">
        <v>6</v>
      </c>
      <c r="J15" s="35">
        <v>3</v>
      </c>
      <c r="K15" s="33">
        <v>19</v>
      </c>
      <c r="L15" s="34" t="s">
        <v>6</v>
      </c>
      <c r="M15" s="35">
        <v>25</v>
      </c>
      <c r="N15" s="33">
        <v>15</v>
      </c>
      <c r="O15" s="34" t="s">
        <v>6</v>
      </c>
      <c r="P15" s="35">
        <v>25</v>
      </c>
      <c r="Q15" s="33">
        <v>16</v>
      </c>
      <c r="R15" s="34" t="s">
        <v>6</v>
      </c>
      <c r="S15" s="35">
        <v>25</v>
      </c>
      <c r="U15" s="37">
        <f>K15+N15+Q15</f>
        <v>50</v>
      </c>
      <c r="V15" s="38">
        <f aca="true" t="shared" si="5" ref="V15:V56">M15+P15+S15</f>
        <v>75</v>
      </c>
    </row>
    <row r="16" spans="1:22" s="36" customFormat="1" ht="11.25" customHeight="1">
      <c r="A16" s="28">
        <v>2</v>
      </c>
      <c r="B16" s="29">
        <v>42336</v>
      </c>
      <c r="C16" s="30">
        <v>0.4375</v>
      </c>
      <c r="D16" s="109" t="s">
        <v>72</v>
      </c>
      <c r="E16" s="110"/>
      <c r="F16" s="39" t="s">
        <v>9</v>
      </c>
      <c r="G16" s="40" t="s">
        <v>47</v>
      </c>
      <c r="H16" s="33"/>
      <c r="I16" s="34" t="s">
        <v>6</v>
      </c>
      <c r="J16" s="35"/>
      <c r="K16" s="33"/>
      <c r="L16" s="34" t="s">
        <v>6</v>
      </c>
      <c r="M16" s="35"/>
      <c r="N16" s="33"/>
      <c r="O16" s="34" t="s">
        <v>6</v>
      </c>
      <c r="P16" s="35"/>
      <c r="Q16" s="33"/>
      <c r="R16" s="34" t="s">
        <v>6</v>
      </c>
      <c r="S16" s="35"/>
      <c r="U16" s="41">
        <f aca="true" t="shared" si="6" ref="U16:U56">K16+N16+Q16</f>
        <v>0</v>
      </c>
      <c r="V16" s="42">
        <f t="shared" si="5"/>
        <v>0</v>
      </c>
    </row>
    <row r="17" spans="1:22" s="36" customFormat="1" ht="11.25" customHeight="1">
      <c r="A17" s="28">
        <v>3</v>
      </c>
      <c r="B17" s="29">
        <v>42299</v>
      </c>
      <c r="C17" s="30">
        <v>0.8541666666666666</v>
      </c>
      <c r="D17" s="109" t="s">
        <v>68</v>
      </c>
      <c r="E17" s="110"/>
      <c r="F17" s="43" t="s">
        <v>78</v>
      </c>
      <c r="G17" s="44" t="s">
        <v>39</v>
      </c>
      <c r="H17" s="33">
        <v>0</v>
      </c>
      <c r="I17" s="34" t="s">
        <v>6</v>
      </c>
      <c r="J17" s="35">
        <v>3</v>
      </c>
      <c r="K17" s="33">
        <v>12</v>
      </c>
      <c r="L17" s="34" t="s">
        <v>6</v>
      </c>
      <c r="M17" s="35">
        <v>25</v>
      </c>
      <c r="N17" s="33">
        <v>18</v>
      </c>
      <c r="O17" s="34" t="s">
        <v>6</v>
      </c>
      <c r="P17" s="35">
        <v>25</v>
      </c>
      <c r="Q17" s="33">
        <v>16</v>
      </c>
      <c r="R17" s="34" t="s">
        <v>6</v>
      </c>
      <c r="S17" s="35">
        <v>25</v>
      </c>
      <c r="U17" s="45">
        <f t="shared" si="6"/>
        <v>46</v>
      </c>
      <c r="V17" s="46">
        <f t="shared" si="5"/>
        <v>75</v>
      </c>
    </row>
    <row r="18" spans="1:22" s="36" customFormat="1" ht="11.25" customHeight="1">
      <c r="A18" s="28">
        <v>4</v>
      </c>
      <c r="B18" s="47">
        <v>42303</v>
      </c>
      <c r="C18" s="48">
        <v>0.8333333333333334</v>
      </c>
      <c r="D18" s="109" t="s">
        <v>61</v>
      </c>
      <c r="E18" s="110"/>
      <c r="F18" s="31" t="s">
        <v>7</v>
      </c>
      <c r="G18" s="49" t="s">
        <v>77</v>
      </c>
      <c r="H18" s="33">
        <v>3</v>
      </c>
      <c r="I18" s="34" t="s">
        <v>6</v>
      </c>
      <c r="J18" s="35">
        <v>0</v>
      </c>
      <c r="K18" s="33">
        <v>25</v>
      </c>
      <c r="L18" s="34" t="s">
        <v>6</v>
      </c>
      <c r="M18" s="35">
        <v>11</v>
      </c>
      <c r="N18" s="33">
        <v>25</v>
      </c>
      <c r="O18" s="34" t="s">
        <v>6</v>
      </c>
      <c r="P18" s="35">
        <v>20</v>
      </c>
      <c r="Q18" s="33">
        <v>25</v>
      </c>
      <c r="R18" s="34" t="s">
        <v>6</v>
      </c>
      <c r="S18" s="35">
        <v>17</v>
      </c>
      <c r="U18" s="37">
        <f t="shared" si="6"/>
        <v>75</v>
      </c>
      <c r="V18" s="97">
        <f t="shared" si="5"/>
        <v>48</v>
      </c>
    </row>
    <row r="19" spans="1:22" s="36" customFormat="1" ht="11.25" customHeight="1">
      <c r="A19" s="28">
        <v>5</v>
      </c>
      <c r="B19" s="29">
        <v>42336</v>
      </c>
      <c r="C19" s="30">
        <v>0.4375</v>
      </c>
      <c r="D19" s="109" t="s">
        <v>72</v>
      </c>
      <c r="E19" s="110"/>
      <c r="F19" s="44" t="s">
        <v>39</v>
      </c>
      <c r="G19" s="31" t="s">
        <v>7</v>
      </c>
      <c r="H19" s="33"/>
      <c r="I19" s="34" t="s">
        <v>6</v>
      </c>
      <c r="J19" s="35"/>
      <c r="K19" s="33"/>
      <c r="L19" s="34" t="s">
        <v>6</v>
      </c>
      <c r="M19" s="35"/>
      <c r="N19" s="33"/>
      <c r="O19" s="34" t="s">
        <v>6</v>
      </c>
      <c r="P19" s="35"/>
      <c r="Q19" s="33"/>
      <c r="R19" s="34" t="s">
        <v>6</v>
      </c>
      <c r="S19" s="35"/>
      <c r="U19" s="46">
        <f t="shared" si="6"/>
        <v>0</v>
      </c>
      <c r="V19" s="37">
        <f t="shared" si="5"/>
        <v>0</v>
      </c>
    </row>
    <row r="20" spans="1:22" s="36" customFormat="1" ht="11.25" customHeight="1">
      <c r="A20" s="28">
        <v>6</v>
      </c>
      <c r="B20" s="29">
        <v>42441</v>
      </c>
      <c r="C20" s="30">
        <v>0.5</v>
      </c>
      <c r="D20" s="109" t="s">
        <v>75</v>
      </c>
      <c r="E20" s="110"/>
      <c r="F20" s="32" t="s">
        <v>8</v>
      </c>
      <c r="G20" s="39" t="s">
        <v>9</v>
      </c>
      <c r="H20" s="33"/>
      <c r="I20" s="34" t="s">
        <v>6</v>
      </c>
      <c r="J20" s="35"/>
      <c r="K20" s="33"/>
      <c r="L20" s="34" t="s">
        <v>6</v>
      </c>
      <c r="M20" s="35"/>
      <c r="N20" s="33"/>
      <c r="O20" s="34" t="s">
        <v>6</v>
      </c>
      <c r="P20" s="35"/>
      <c r="Q20" s="33"/>
      <c r="R20" s="34" t="s">
        <v>6</v>
      </c>
      <c r="S20" s="35"/>
      <c r="U20" s="38">
        <f t="shared" si="6"/>
        <v>0</v>
      </c>
      <c r="V20" s="41">
        <f t="shared" si="5"/>
        <v>0</v>
      </c>
    </row>
    <row r="21" spans="1:22" s="36" customFormat="1" ht="11.25" customHeight="1">
      <c r="A21" s="28">
        <v>7</v>
      </c>
      <c r="B21" s="29">
        <v>42317</v>
      </c>
      <c r="C21" s="30">
        <v>0.8541666666666666</v>
      </c>
      <c r="D21" s="111" t="s">
        <v>74</v>
      </c>
      <c r="E21" s="112"/>
      <c r="F21" s="40" t="s">
        <v>47</v>
      </c>
      <c r="G21" s="43" t="s">
        <v>78</v>
      </c>
      <c r="H21" s="33"/>
      <c r="I21" s="34" t="s">
        <v>6</v>
      </c>
      <c r="J21" s="35"/>
      <c r="K21" s="33"/>
      <c r="L21" s="34" t="s">
        <v>6</v>
      </c>
      <c r="M21" s="35"/>
      <c r="N21" s="33"/>
      <c r="O21" s="34" t="s">
        <v>6</v>
      </c>
      <c r="P21" s="35"/>
      <c r="Q21" s="33"/>
      <c r="R21" s="34" t="s">
        <v>6</v>
      </c>
      <c r="S21" s="35"/>
      <c r="U21" s="42">
        <f t="shared" si="6"/>
        <v>0</v>
      </c>
      <c r="V21" s="45">
        <f t="shared" si="5"/>
        <v>0</v>
      </c>
    </row>
    <row r="22" spans="1:22" s="36" customFormat="1" ht="11.25" customHeight="1">
      <c r="A22" s="28">
        <v>8</v>
      </c>
      <c r="B22" s="47">
        <v>42313</v>
      </c>
      <c r="C22" s="48">
        <v>0.8541666666666666</v>
      </c>
      <c r="D22" s="113" t="s">
        <v>68</v>
      </c>
      <c r="E22" s="114"/>
      <c r="F22" s="49" t="s">
        <v>77</v>
      </c>
      <c r="G22" s="32" t="s">
        <v>8</v>
      </c>
      <c r="H22" s="33"/>
      <c r="I22" s="34" t="s">
        <v>6</v>
      </c>
      <c r="J22" s="35"/>
      <c r="K22" s="33"/>
      <c r="L22" s="34" t="s">
        <v>6</v>
      </c>
      <c r="M22" s="35"/>
      <c r="N22" s="33"/>
      <c r="O22" s="34" t="s">
        <v>6</v>
      </c>
      <c r="P22" s="35"/>
      <c r="Q22" s="33"/>
      <c r="R22" s="34" t="s">
        <v>6</v>
      </c>
      <c r="S22" s="35"/>
      <c r="U22" s="97">
        <f t="shared" si="6"/>
        <v>0</v>
      </c>
      <c r="V22" s="38">
        <f t="shared" si="5"/>
        <v>0</v>
      </c>
    </row>
    <row r="23" spans="1:22" s="36" customFormat="1" ht="11.25" customHeight="1">
      <c r="A23" s="28">
        <v>9</v>
      </c>
      <c r="B23" s="29">
        <v>42310</v>
      </c>
      <c r="C23" s="30">
        <v>0.8333333333333334</v>
      </c>
      <c r="D23" s="109" t="s">
        <v>61</v>
      </c>
      <c r="E23" s="110"/>
      <c r="F23" s="31" t="s">
        <v>7</v>
      </c>
      <c r="G23" s="39" t="s">
        <v>9</v>
      </c>
      <c r="H23" s="33">
        <v>2</v>
      </c>
      <c r="I23" s="34" t="s">
        <v>6</v>
      </c>
      <c r="J23" s="35">
        <v>1</v>
      </c>
      <c r="K23" s="33">
        <v>26</v>
      </c>
      <c r="L23" s="34" t="s">
        <v>6</v>
      </c>
      <c r="M23" s="35">
        <v>24</v>
      </c>
      <c r="N23" s="33">
        <v>25</v>
      </c>
      <c r="O23" s="34" t="s">
        <v>6</v>
      </c>
      <c r="P23" s="35">
        <v>15</v>
      </c>
      <c r="Q23" s="33">
        <v>17</v>
      </c>
      <c r="R23" s="34" t="s">
        <v>6</v>
      </c>
      <c r="S23" s="35">
        <v>25</v>
      </c>
      <c r="U23" s="37">
        <f t="shared" si="6"/>
        <v>68</v>
      </c>
      <c r="V23" s="41">
        <f t="shared" si="5"/>
        <v>64</v>
      </c>
    </row>
    <row r="24" spans="1:22" s="36" customFormat="1" ht="11.25" customHeight="1">
      <c r="A24" s="28">
        <v>10</v>
      </c>
      <c r="B24" s="29">
        <v>42320</v>
      </c>
      <c r="C24" s="30">
        <v>0.8541666666666666</v>
      </c>
      <c r="D24" s="109" t="s">
        <v>68</v>
      </c>
      <c r="E24" s="110"/>
      <c r="F24" s="43" t="s">
        <v>78</v>
      </c>
      <c r="G24" s="32" t="s">
        <v>8</v>
      </c>
      <c r="H24" s="33"/>
      <c r="I24" s="34" t="s">
        <v>6</v>
      </c>
      <c r="J24" s="35"/>
      <c r="K24" s="33"/>
      <c r="L24" s="34" t="s">
        <v>6</v>
      </c>
      <c r="M24" s="35"/>
      <c r="N24" s="33"/>
      <c r="O24" s="34" t="s">
        <v>6</v>
      </c>
      <c r="P24" s="35"/>
      <c r="Q24" s="33"/>
      <c r="R24" s="34" t="s">
        <v>6</v>
      </c>
      <c r="S24" s="35"/>
      <c r="U24" s="45">
        <f t="shared" si="6"/>
        <v>0</v>
      </c>
      <c r="V24" s="38">
        <f t="shared" si="5"/>
        <v>0</v>
      </c>
    </row>
    <row r="25" spans="1:22" s="36" customFormat="1" ht="11.25" customHeight="1">
      <c r="A25" s="28">
        <v>11</v>
      </c>
      <c r="B25" s="29">
        <v>42443</v>
      </c>
      <c r="C25" s="30">
        <v>0.6875</v>
      </c>
      <c r="D25" s="109" t="s">
        <v>76</v>
      </c>
      <c r="E25" s="110"/>
      <c r="F25" s="44" t="s">
        <v>39</v>
      </c>
      <c r="G25" s="40" t="s">
        <v>47</v>
      </c>
      <c r="H25" s="33"/>
      <c r="I25" s="34" t="s">
        <v>6</v>
      </c>
      <c r="J25" s="35"/>
      <c r="K25" s="33"/>
      <c r="L25" s="34" t="s">
        <v>6</v>
      </c>
      <c r="M25" s="35"/>
      <c r="N25" s="33"/>
      <c r="O25" s="34" t="s">
        <v>6</v>
      </c>
      <c r="P25" s="35"/>
      <c r="Q25" s="33"/>
      <c r="R25" s="34" t="s">
        <v>6</v>
      </c>
      <c r="S25" s="35"/>
      <c r="U25" s="46">
        <f t="shared" si="6"/>
        <v>0</v>
      </c>
      <c r="V25" s="42">
        <f t="shared" si="5"/>
        <v>0</v>
      </c>
    </row>
    <row r="26" spans="1:22" s="36" customFormat="1" ht="11.25" customHeight="1">
      <c r="A26" s="28">
        <v>12</v>
      </c>
      <c r="B26" s="47">
        <v>42386</v>
      </c>
      <c r="C26" s="48">
        <v>0.7291666666666666</v>
      </c>
      <c r="D26" s="109" t="s">
        <v>72</v>
      </c>
      <c r="E26" s="110"/>
      <c r="F26" s="39" t="s">
        <v>9</v>
      </c>
      <c r="G26" s="49" t="s">
        <v>77</v>
      </c>
      <c r="H26" s="33"/>
      <c r="I26" s="34" t="s">
        <v>6</v>
      </c>
      <c r="J26" s="35"/>
      <c r="K26" s="33"/>
      <c r="L26" s="34" t="s">
        <v>6</v>
      </c>
      <c r="M26" s="35"/>
      <c r="N26" s="33"/>
      <c r="O26" s="34" t="s">
        <v>6</v>
      </c>
      <c r="P26" s="35"/>
      <c r="Q26" s="33"/>
      <c r="R26" s="34" t="s">
        <v>6</v>
      </c>
      <c r="S26" s="35"/>
      <c r="U26" s="41">
        <f t="shared" si="6"/>
        <v>0</v>
      </c>
      <c r="V26" s="97">
        <f t="shared" si="5"/>
        <v>0</v>
      </c>
    </row>
    <row r="27" spans="1:22" s="36" customFormat="1" ht="11.25" customHeight="1">
      <c r="A27" s="28">
        <v>13</v>
      </c>
      <c r="B27" s="29">
        <v>42376</v>
      </c>
      <c r="C27" s="30">
        <v>0.8541666666666666</v>
      </c>
      <c r="D27" s="109" t="s">
        <v>68</v>
      </c>
      <c r="E27" s="110"/>
      <c r="F27" s="43" t="s">
        <v>78</v>
      </c>
      <c r="G27" s="31" t="s">
        <v>7</v>
      </c>
      <c r="H27" s="33"/>
      <c r="I27" s="34" t="s">
        <v>6</v>
      </c>
      <c r="J27" s="50"/>
      <c r="K27" s="33"/>
      <c r="L27" s="34" t="s">
        <v>6</v>
      </c>
      <c r="M27" s="50"/>
      <c r="N27" s="33"/>
      <c r="O27" s="34" t="s">
        <v>6</v>
      </c>
      <c r="P27" s="50"/>
      <c r="Q27" s="33"/>
      <c r="R27" s="34" t="s">
        <v>6</v>
      </c>
      <c r="S27" s="50"/>
      <c r="U27" s="45">
        <f t="shared" si="6"/>
        <v>0</v>
      </c>
      <c r="V27" s="37">
        <f t="shared" si="5"/>
        <v>0</v>
      </c>
    </row>
    <row r="28" spans="1:22" s="36" customFormat="1" ht="11.25" customHeight="1">
      <c r="A28" s="28">
        <v>14</v>
      </c>
      <c r="B28" s="29">
        <v>42336</v>
      </c>
      <c r="C28" s="30">
        <v>0.3958333333333333</v>
      </c>
      <c r="D28" s="109" t="s">
        <v>72</v>
      </c>
      <c r="E28" s="110"/>
      <c r="F28" s="39" t="s">
        <v>9</v>
      </c>
      <c r="G28" s="44" t="s">
        <v>39</v>
      </c>
      <c r="H28" s="33"/>
      <c r="I28" s="34" t="s">
        <v>6</v>
      </c>
      <c r="J28" s="35"/>
      <c r="K28" s="33"/>
      <c r="L28" s="34" t="s">
        <v>6</v>
      </c>
      <c r="M28" s="35"/>
      <c r="N28" s="33"/>
      <c r="O28" s="34" t="s">
        <v>6</v>
      </c>
      <c r="P28" s="35"/>
      <c r="Q28" s="33"/>
      <c r="R28" s="34" t="s">
        <v>6</v>
      </c>
      <c r="S28" s="35"/>
      <c r="U28" s="41">
        <f t="shared" si="6"/>
        <v>0</v>
      </c>
      <c r="V28" s="46">
        <f t="shared" si="5"/>
        <v>0</v>
      </c>
    </row>
    <row r="29" spans="1:22" s="36" customFormat="1" ht="11.25" customHeight="1">
      <c r="A29" s="28">
        <v>15</v>
      </c>
      <c r="B29" s="29">
        <v>42355</v>
      </c>
      <c r="C29" s="30">
        <v>0.8125</v>
      </c>
      <c r="D29" s="109" t="s">
        <v>68</v>
      </c>
      <c r="E29" s="110"/>
      <c r="F29" s="49" t="s">
        <v>77</v>
      </c>
      <c r="G29" s="43" t="s">
        <v>78</v>
      </c>
      <c r="H29" s="33"/>
      <c r="I29" s="34"/>
      <c r="J29" s="35"/>
      <c r="K29" s="33"/>
      <c r="L29" s="34"/>
      <c r="M29" s="35"/>
      <c r="N29" s="33"/>
      <c r="O29" s="34"/>
      <c r="P29" s="35"/>
      <c r="Q29" s="33"/>
      <c r="R29" s="34"/>
      <c r="S29" s="35"/>
      <c r="U29" s="97">
        <f t="shared" si="6"/>
        <v>0</v>
      </c>
      <c r="V29" s="45">
        <f t="shared" si="5"/>
        <v>0</v>
      </c>
    </row>
    <row r="30" spans="1:22" s="36" customFormat="1" ht="11.25" customHeight="1">
      <c r="A30" s="28">
        <v>16</v>
      </c>
      <c r="B30" s="29">
        <v>42450</v>
      </c>
      <c r="C30" s="30">
        <v>0.8541666666666666</v>
      </c>
      <c r="D30" s="109" t="s">
        <v>74</v>
      </c>
      <c r="E30" s="110"/>
      <c r="F30" s="40" t="s">
        <v>47</v>
      </c>
      <c r="G30" s="32" t="s">
        <v>8</v>
      </c>
      <c r="H30" s="33"/>
      <c r="I30" s="34" t="s">
        <v>6</v>
      </c>
      <c r="J30" s="35"/>
      <c r="K30" s="33"/>
      <c r="L30" s="34" t="s">
        <v>6</v>
      </c>
      <c r="M30" s="35"/>
      <c r="N30" s="33"/>
      <c r="O30" s="34" t="s">
        <v>6</v>
      </c>
      <c r="P30" s="35"/>
      <c r="Q30" s="33"/>
      <c r="R30" s="34" t="s">
        <v>6</v>
      </c>
      <c r="S30" s="35"/>
      <c r="U30" s="42">
        <f t="shared" si="6"/>
        <v>0</v>
      </c>
      <c r="V30" s="38">
        <f t="shared" si="5"/>
        <v>0</v>
      </c>
    </row>
    <row r="31" spans="1:22" s="36" customFormat="1" ht="11.25" customHeight="1">
      <c r="A31" s="28">
        <v>17</v>
      </c>
      <c r="B31" s="47">
        <v>42408</v>
      </c>
      <c r="C31" s="48">
        <v>0.6875</v>
      </c>
      <c r="D31" s="113" t="s">
        <v>67</v>
      </c>
      <c r="E31" s="114"/>
      <c r="F31" s="44" t="s">
        <v>39</v>
      </c>
      <c r="G31" s="49" t="s">
        <v>77</v>
      </c>
      <c r="H31" s="33"/>
      <c r="I31" s="34" t="s">
        <v>6</v>
      </c>
      <c r="J31" s="35"/>
      <c r="K31" s="33"/>
      <c r="L31" s="34" t="s">
        <v>6</v>
      </c>
      <c r="M31" s="35"/>
      <c r="N31" s="33"/>
      <c r="O31" s="34" t="s">
        <v>6</v>
      </c>
      <c r="P31" s="35"/>
      <c r="Q31" s="33"/>
      <c r="R31" s="34" t="s">
        <v>6</v>
      </c>
      <c r="S31" s="35"/>
      <c r="U31" s="46">
        <f t="shared" si="6"/>
        <v>0</v>
      </c>
      <c r="V31" s="97">
        <f t="shared" si="5"/>
        <v>0</v>
      </c>
    </row>
    <row r="32" spans="1:22" s="36" customFormat="1" ht="11.25" customHeight="1">
      <c r="A32" s="28">
        <v>18</v>
      </c>
      <c r="B32" s="29">
        <v>42336</v>
      </c>
      <c r="C32" s="30">
        <v>0.3958333333333333</v>
      </c>
      <c r="D32" s="109" t="s">
        <v>72</v>
      </c>
      <c r="E32" s="110"/>
      <c r="F32" s="31" t="s">
        <v>7</v>
      </c>
      <c r="G32" s="40" t="s">
        <v>47</v>
      </c>
      <c r="H32" s="33"/>
      <c r="I32" s="34" t="s">
        <v>6</v>
      </c>
      <c r="J32" s="35"/>
      <c r="K32" s="33"/>
      <c r="L32" s="34" t="s">
        <v>6</v>
      </c>
      <c r="M32" s="35"/>
      <c r="N32" s="33"/>
      <c r="O32" s="34" t="s">
        <v>6</v>
      </c>
      <c r="P32" s="35"/>
      <c r="Q32" s="33"/>
      <c r="R32" s="34" t="s">
        <v>6</v>
      </c>
      <c r="S32" s="35"/>
      <c r="U32" s="37">
        <f t="shared" si="6"/>
        <v>0</v>
      </c>
      <c r="V32" s="42">
        <f t="shared" si="5"/>
        <v>0</v>
      </c>
    </row>
    <row r="33" spans="1:22" s="36" customFormat="1" ht="11.25">
      <c r="A33" s="28">
        <v>19</v>
      </c>
      <c r="B33" s="29"/>
      <c r="C33" s="51"/>
      <c r="D33" s="111"/>
      <c r="E33" s="112"/>
      <c r="F33" s="32" t="s">
        <v>8</v>
      </c>
      <c r="G33" s="44" t="s">
        <v>39</v>
      </c>
      <c r="H33" s="33"/>
      <c r="I33" s="34" t="s">
        <v>6</v>
      </c>
      <c r="J33" s="35"/>
      <c r="K33" s="33"/>
      <c r="L33" s="34" t="s">
        <v>6</v>
      </c>
      <c r="M33" s="35"/>
      <c r="N33" s="33"/>
      <c r="O33" s="34" t="s">
        <v>6</v>
      </c>
      <c r="P33" s="35"/>
      <c r="Q33" s="33"/>
      <c r="R33" s="34" t="s">
        <v>6</v>
      </c>
      <c r="S33" s="35"/>
      <c r="U33" s="38">
        <f t="shared" si="6"/>
        <v>0</v>
      </c>
      <c r="V33" s="46">
        <f t="shared" si="5"/>
        <v>0</v>
      </c>
    </row>
    <row r="34" spans="1:22" s="36" customFormat="1" ht="11.25">
      <c r="A34" s="28">
        <v>20</v>
      </c>
      <c r="B34" s="29">
        <v>42351</v>
      </c>
      <c r="C34" s="30">
        <v>0.7291666666666666</v>
      </c>
      <c r="D34" s="109" t="s">
        <v>72</v>
      </c>
      <c r="E34" s="110"/>
      <c r="F34" s="39" t="s">
        <v>9</v>
      </c>
      <c r="G34" s="43" t="s">
        <v>78</v>
      </c>
      <c r="H34" s="33"/>
      <c r="I34" s="34" t="s">
        <v>6</v>
      </c>
      <c r="J34" s="35"/>
      <c r="K34" s="33"/>
      <c r="L34" s="34" t="s">
        <v>6</v>
      </c>
      <c r="M34" s="35"/>
      <c r="N34" s="33"/>
      <c r="O34" s="34" t="s">
        <v>6</v>
      </c>
      <c r="P34" s="35"/>
      <c r="Q34" s="33"/>
      <c r="R34" s="34" t="s">
        <v>6</v>
      </c>
      <c r="S34" s="35"/>
      <c r="U34" s="41">
        <f t="shared" si="6"/>
        <v>0</v>
      </c>
      <c r="V34" s="45">
        <f t="shared" si="5"/>
        <v>0</v>
      </c>
    </row>
    <row r="35" spans="1:22" s="36" customFormat="1" ht="11.25">
      <c r="A35" s="28">
        <v>21</v>
      </c>
      <c r="B35" s="47">
        <v>42371</v>
      </c>
      <c r="C35" s="48">
        <v>0.625</v>
      </c>
      <c r="D35" s="113" t="s">
        <v>68</v>
      </c>
      <c r="E35" s="114"/>
      <c r="F35" s="49" t="s">
        <v>77</v>
      </c>
      <c r="G35" s="40" t="s">
        <v>47</v>
      </c>
      <c r="H35" s="33"/>
      <c r="I35" s="34" t="s">
        <v>6</v>
      </c>
      <c r="J35" s="35"/>
      <c r="K35" s="33"/>
      <c r="L35" s="34" t="s">
        <v>6</v>
      </c>
      <c r="M35" s="35"/>
      <c r="N35" s="33"/>
      <c r="O35" s="34" t="s">
        <v>6</v>
      </c>
      <c r="P35" s="35"/>
      <c r="Q35" s="33"/>
      <c r="R35" s="34" t="s">
        <v>6</v>
      </c>
      <c r="S35" s="35"/>
      <c r="U35" s="97">
        <f t="shared" si="6"/>
        <v>0</v>
      </c>
      <c r="V35" s="42">
        <f t="shared" si="5"/>
        <v>0</v>
      </c>
    </row>
    <row r="36" spans="1:22" s="36" customFormat="1" ht="11.25">
      <c r="A36" s="28">
        <v>22</v>
      </c>
      <c r="B36" s="29">
        <v>42681</v>
      </c>
      <c r="C36" s="30">
        <v>0.5</v>
      </c>
      <c r="D36" s="109" t="s">
        <v>75</v>
      </c>
      <c r="E36" s="110"/>
      <c r="F36" s="32" t="s">
        <v>8</v>
      </c>
      <c r="G36" s="31" t="s">
        <v>7</v>
      </c>
      <c r="H36" s="33">
        <v>2</v>
      </c>
      <c r="I36" s="34" t="s">
        <v>6</v>
      </c>
      <c r="J36" s="35">
        <v>1</v>
      </c>
      <c r="K36" s="33">
        <v>20</v>
      </c>
      <c r="L36" s="34" t="s">
        <v>6</v>
      </c>
      <c r="M36" s="35">
        <v>25</v>
      </c>
      <c r="N36" s="33">
        <v>25</v>
      </c>
      <c r="O36" s="34" t="s">
        <v>6</v>
      </c>
      <c r="P36" s="35">
        <v>16</v>
      </c>
      <c r="Q36" s="33">
        <v>25</v>
      </c>
      <c r="R36" s="34" t="s">
        <v>6</v>
      </c>
      <c r="S36" s="35">
        <v>19</v>
      </c>
      <c r="U36" s="38">
        <f t="shared" si="6"/>
        <v>70</v>
      </c>
      <c r="V36" s="37">
        <f t="shared" si="5"/>
        <v>60</v>
      </c>
    </row>
    <row r="37" spans="1:22" s="36" customFormat="1" ht="11.25">
      <c r="A37" s="28">
        <v>23</v>
      </c>
      <c r="B37" s="29">
        <v>42417</v>
      </c>
      <c r="C37" s="30">
        <v>0.8611111111111112</v>
      </c>
      <c r="D37" s="111" t="s">
        <v>74</v>
      </c>
      <c r="E37" s="112"/>
      <c r="F37" s="40" t="s">
        <v>47</v>
      </c>
      <c r="G37" s="39" t="s">
        <v>9</v>
      </c>
      <c r="H37" s="33"/>
      <c r="I37" s="34" t="s">
        <v>6</v>
      </c>
      <c r="J37" s="35"/>
      <c r="K37" s="33"/>
      <c r="L37" s="34" t="s">
        <v>6</v>
      </c>
      <c r="M37" s="35"/>
      <c r="N37" s="33"/>
      <c r="O37" s="34" t="s">
        <v>6</v>
      </c>
      <c r="P37" s="35"/>
      <c r="Q37" s="33"/>
      <c r="R37" s="34" t="s">
        <v>6</v>
      </c>
      <c r="S37" s="35"/>
      <c r="U37" s="42">
        <f t="shared" si="6"/>
        <v>0</v>
      </c>
      <c r="V37" s="41">
        <f t="shared" si="5"/>
        <v>0</v>
      </c>
    </row>
    <row r="38" spans="1:22" s="36" customFormat="1" ht="11.25">
      <c r="A38" s="28">
        <v>24</v>
      </c>
      <c r="B38" s="51"/>
      <c r="C38" s="51"/>
      <c r="D38" s="111"/>
      <c r="E38" s="112"/>
      <c r="F38" s="32" t="s">
        <v>8</v>
      </c>
      <c r="G38" s="49" t="s">
        <v>77</v>
      </c>
      <c r="H38" s="33"/>
      <c r="I38" s="34"/>
      <c r="J38" s="35"/>
      <c r="K38" s="33"/>
      <c r="L38" s="34"/>
      <c r="M38" s="35"/>
      <c r="N38" s="33"/>
      <c r="O38" s="34"/>
      <c r="P38" s="35"/>
      <c r="Q38" s="33"/>
      <c r="R38" s="34"/>
      <c r="S38" s="35"/>
      <c r="U38" s="38">
        <f t="shared" si="6"/>
        <v>0</v>
      </c>
      <c r="V38" s="97">
        <f t="shared" si="5"/>
        <v>0</v>
      </c>
    </row>
    <row r="39" spans="1:22" s="36" customFormat="1" ht="11.25">
      <c r="A39" s="28">
        <v>25</v>
      </c>
      <c r="B39" s="29">
        <v>42427</v>
      </c>
      <c r="C39" s="30">
        <v>0.6875</v>
      </c>
      <c r="D39" s="109" t="s">
        <v>67</v>
      </c>
      <c r="E39" s="110"/>
      <c r="F39" s="44" t="s">
        <v>39</v>
      </c>
      <c r="G39" s="43" t="s">
        <v>78</v>
      </c>
      <c r="H39" s="33"/>
      <c r="I39" s="34" t="s">
        <v>6</v>
      </c>
      <c r="J39" s="35"/>
      <c r="K39" s="33"/>
      <c r="L39" s="34" t="s">
        <v>6</v>
      </c>
      <c r="M39" s="35"/>
      <c r="N39" s="33"/>
      <c r="O39" s="34" t="s">
        <v>6</v>
      </c>
      <c r="P39" s="35"/>
      <c r="Q39" s="33"/>
      <c r="R39" s="34" t="s">
        <v>6</v>
      </c>
      <c r="S39" s="35"/>
      <c r="U39" s="46">
        <f t="shared" si="6"/>
        <v>0</v>
      </c>
      <c r="V39" s="45">
        <f t="shared" si="5"/>
        <v>0</v>
      </c>
    </row>
    <row r="40" spans="1:22" s="36" customFormat="1" ht="11.25">
      <c r="A40" s="28">
        <v>26</v>
      </c>
      <c r="B40" s="47">
        <v>42341</v>
      </c>
      <c r="C40" s="48">
        <v>0.8541666666666666</v>
      </c>
      <c r="D40" s="113" t="s">
        <v>68</v>
      </c>
      <c r="E40" s="114"/>
      <c r="F40" s="49" t="s">
        <v>77</v>
      </c>
      <c r="G40" s="31" t="s">
        <v>7</v>
      </c>
      <c r="H40" s="33"/>
      <c r="I40" s="34" t="s">
        <v>6</v>
      </c>
      <c r="J40" s="35"/>
      <c r="K40" s="33"/>
      <c r="L40" s="34" t="s">
        <v>6</v>
      </c>
      <c r="M40" s="35"/>
      <c r="N40" s="33"/>
      <c r="O40" s="34" t="s">
        <v>6</v>
      </c>
      <c r="P40" s="35"/>
      <c r="Q40" s="33"/>
      <c r="R40" s="34" t="s">
        <v>6</v>
      </c>
      <c r="S40" s="35"/>
      <c r="U40" s="97">
        <f t="shared" si="6"/>
        <v>0</v>
      </c>
      <c r="V40" s="37">
        <f t="shared" si="5"/>
        <v>0</v>
      </c>
    </row>
    <row r="41" spans="1:22" s="36" customFormat="1" ht="11.25">
      <c r="A41" s="28">
        <v>27</v>
      </c>
      <c r="B41" s="29">
        <v>42022</v>
      </c>
      <c r="C41" s="30">
        <v>0.8333333333333334</v>
      </c>
      <c r="D41" s="109" t="s">
        <v>61</v>
      </c>
      <c r="E41" s="110"/>
      <c r="F41" s="31" t="s">
        <v>7</v>
      </c>
      <c r="G41" s="44" t="s">
        <v>39</v>
      </c>
      <c r="H41" s="33"/>
      <c r="I41" s="34" t="s">
        <v>6</v>
      </c>
      <c r="J41" s="35"/>
      <c r="K41" s="33"/>
      <c r="L41" s="34" t="s">
        <v>6</v>
      </c>
      <c r="M41" s="35"/>
      <c r="N41" s="33"/>
      <c r="O41" s="34" t="s">
        <v>6</v>
      </c>
      <c r="P41" s="35"/>
      <c r="Q41" s="33"/>
      <c r="R41" s="34" t="s">
        <v>6</v>
      </c>
      <c r="S41" s="35"/>
      <c r="U41" s="37">
        <f t="shared" si="6"/>
        <v>0</v>
      </c>
      <c r="V41" s="46">
        <f t="shared" si="5"/>
        <v>0</v>
      </c>
    </row>
    <row r="42" spans="1:22" s="36" customFormat="1" ht="11.25">
      <c r="A42" s="28">
        <v>28</v>
      </c>
      <c r="B42" s="29">
        <v>42442</v>
      </c>
      <c r="C42" s="30">
        <v>0.7291666666666666</v>
      </c>
      <c r="D42" s="109" t="s">
        <v>72</v>
      </c>
      <c r="E42" s="110"/>
      <c r="F42" s="39" t="s">
        <v>9</v>
      </c>
      <c r="G42" s="32" t="s">
        <v>8</v>
      </c>
      <c r="H42" s="33"/>
      <c r="I42" s="34" t="s">
        <v>6</v>
      </c>
      <c r="J42" s="35"/>
      <c r="K42" s="33"/>
      <c r="L42" s="34" t="s">
        <v>6</v>
      </c>
      <c r="M42" s="35"/>
      <c r="N42" s="33"/>
      <c r="O42" s="34" t="s">
        <v>6</v>
      </c>
      <c r="P42" s="35"/>
      <c r="Q42" s="33"/>
      <c r="R42" s="34" t="s">
        <v>6</v>
      </c>
      <c r="S42" s="35"/>
      <c r="U42" s="41">
        <f t="shared" si="6"/>
        <v>0</v>
      </c>
      <c r="V42" s="38">
        <f t="shared" si="5"/>
        <v>0</v>
      </c>
    </row>
    <row r="43" spans="1:22" s="36" customFormat="1" ht="11.25">
      <c r="A43" s="28">
        <v>29</v>
      </c>
      <c r="B43" s="29">
        <v>42397</v>
      </c>
      <c r="C43" s="30">
        <v>0.8541666666666666</v>
      </c>
      <c r="D43" s="109" t="s">
        <v>68</v>
      </c>
      <c r="E43" s="110"/>
      <c r="F43" s="43" t="s">
        <v>78</v>
      </c>
      <c r="G43" s="40" t="s">
        <v>47</v>
      </c>
      <c r="H43" s="33"/>
      <c r="I43" s="34" t="s">
        <v>6</v>
      </c>
      <c r="J43" s="35"/>
      <c r="K43" s="33"/>
      <c r="L43" s="34" t="s">
        <v>6</v>
      </c>
      <c r="M43" s="35"/>
      <c r="N43" s="33"/>
      <c r="O43" s="34" t="s">
        <v>6</v>
      </c>
      <c r="P43" s="35"/>
      <c r="Q43" s="33"/>
      <c r="R43" s="34" t="s">
        <v>6</v>
      </c>
      <c r="S43" s="35"/>
      <c r="U43" s="45">
        <f t="shared" si="6"/>
        <v>0</v>
      </c>
      <c r="V43" s="42">
        <f t="shared" si="5"/>
        <v>0</v>
      </c>
    </row>
    <row r="44" spans="1:22" s="36" customFormat="1" ht="11.25">
      <c r="A44" s="28">
        <v>30</v>
      </c>
      <c r="B44" s="47">
        <v>42338</v>
      </c>
      <c r="C44" s="48">
        <v>0.8541666666666666</v>
      </c>
      <c r="D44" s="113" t="s">
        <v>69</v>
      </c>
      <c r="E44" s="114"/>
      <c r="F44" s="43" t="s">
        <v>78</v>
      </c>
      <c r="G44" s="49" t="s">
        <v>77</v>
      </c>
      <c r="H44" s="33"/>
      <c r="I44" s="34" t="s">
        <v>6</v>
      </c>
      <c r="J44" s="35"/>
      <c r="K44" s="33"/>
      <c r="L44" s="34" t="s">
        <v>6</v>
      </c>
      <c r="M44" s="35"/>
      <c r="N44" s="33"/>
      <c r="O44" s="34" t="s">
        <v>6</v>
      </c>
      <c r="P44" s="35"/>
      <c r="Q44" s="33"/>
      <c r="R44" s="34" t="s">
        <v>6</v>
      </c>
      <c r="S44" s="35"/>
      <c r="U44" s="45">
        <f t="shared" si="6"/>
        <v>0</v>
      </c>
      <c r="V44" s="97">
        <f t="shared" si="5"/>
        <v>0</v>
      </c>
    </row>
    <row r="45" spans="1:22" s="36" customFormat="1" ht="11.25">
      <c r="A45" s="28">
        <v>31</v>
      </c>
      <c r="B45" s="29">
        <v>42336</v>
      </c>
      <c r="C45" s="30">
        <v>0.4791666666666667</v>
      </c>
      <c r="D45" s="109" t="s">
        <v>72</v>
      </c>
      <c r="E45" s="110"/>
      <c r="F45" s="39" t="s">
        <v>9</v>
      </c>
      <c r="G45" s="31" t="s">
        <v>7</v>
      </c>
      <c r="H45" s="33"/>
      <c r="I45" s="34" t="s">
        <v>6</v>
      </c>
      <c r="J45" s="35"/>
      <c r="K45" s="33"/>
      <c r="L45" s="34" t="s">
        <v>6</v>
      </c>
      <c r="M45" s="35"/>
      <c r="N45" s="33"/>
      <c r="O45" s="34" t="s">
        <v>6</v>
      </c>
      <c r="P45" s="35"/>
      <c r="Q45" s="33"/>
      <c r="R45" s="34" t="s">
        <v>6</v>
      </c>
      <c r="S45" s="35"/>
      <c r="U45" s="41">
        <f t="shared" si="6"/>
        <v>0</v>
      </c>
      <c r="V45" s="37">
        <f t="shared" si="5"/>
        <v>0</v>
      </c>
    </row>
    <row r="46" spans="1:22" s="36" customFormat="1" ht="12" customHeight="1">
      <c r="A46" s="28">
        <v>32</v>
      </c>
      <c r="B46" s="51"/>
      <c r="C46" s="51"/>
      <c r="D46" s="109"/>
      <c r="E46" s="110"/>
      <c r="F46" s="32" t="s">
        <v>8</v>
      </c>
      <c r="G46" s="43" t="s">
        <v>78</v>
      </c>
      <c r="H46" s="33"/>
      <c r="I46" s="34" t="s">
        <v>6</v>
      </c>
      <c r="J46" s="35"/>
      <c r="K46" s="33"/>
      <c r="L46" s="34" t="s">
        <v>6</v>
      </c>
      <c r="M46" s="35"/>
      <c r="N46" s="33"/>
      <c r="O46" s="34" t="s">
        <v>6</v>
      </c>
      <c r="P46" s="35"/>
      <c r="Q46" s="33"/>
      <c r="R46" s="34" t="s">
        <v>6</v>
      </c>
      <c r="S46" s="35"/>
      <c r="U46" s="38">
        <f t="shared" si="6"/>
        <v>0</v>
      </c>
      <c r="V46" s="45">
        <f t="shared" si="5"/>
        <v>0</v>
      </c>
    </row>
    <row r="47" spans="1:22" s="36" customFormat="1" ht="12.75" customHeight="1">
      <c r="A47" s="28">
        <v>33</v>
      </c>
      <c r="B47" s="29">
        <v>42336</v>
      </c>
      <c r="C47" s="30">
        <v>0.4791666666666667</v>
      </c>
      <c r="D47" s="109" t="s">
        <v>72</v>
      </c>
      <c r="E47" s="110"/>
      <c r="F47" s="40" t="s">
        <v>47</v>
      </c>
      <c r="G47" s="44" t="s">
        <v>39</v>
      </c>
      <c r="H47" s="33"/>
      <c r="I47" s="34" t="s">
        <v>6</v>
      </c>
      <c r="J47" s="35"/>
      <c r="K47" s="33"/>
      <c r="L47" s="34" t="s">
        <v>6</v>
      </c>
      <c r="M47" s="35"/>
      <c r="N47" s="33"/>
      <c r="O47" s="34" t="s">
        <v>6</v>
      </c>
      <c r="P47" s="35"/>
      <c r="Q47" s="33"/>
      <c r="R47" s="34" t="s">
        <v>6</v>
      </c>
      <c r="S47" s="35"/>
      <c r="U47" s="42">
        <f t="shared" si="6"/>
        <v>0</v>
      </c>
      <c r="V47" s="46">
        <f t="shared" si="5"/>
        <v>0</v>
      </c>
    </row>
    <row r="48" spans="1:22" s="36" customFormat="1" ht="12.75" customHeight="1">
      <c r="A48" s="28">
        <v>34</v>
      </c>
      <c r="B48" s="47">
        <v>42404</v>
      </c>
      <c r="C48" s="48">
        <v>0.8541666666666666</v>
      </c>
      <c r="D48" s="113" t="s">
        <v>68</v>
      </c>
      <c r="E48" s="114"/>
      <c r="F48" s="49" t="s">
        <v>77</v>
      </c>
      <c r="G48" s="44" t="s">
        <v>39</v>
      </c>
      <c r="H48" s="33"/>
      <c r="I48" s="34" t="s">
        <v>6</v>
      </c>
      <c r="J48" s="35"/>
      <c r="K48" s="33"/>
      <c r="L48" s="34" t="s">
        <v>6</v>
      </c>
      <c r="M48" s="35"/>
      <c r="N48" s="33"/>
      <c r="O48" s="34" t="s">
        <v>6</v>
      </c>
      <c r="P48" s="35"/>
      <c r="Q48" s="33"/>
      <c r="R48" s="34" t="s">
        <v>6</v>
      </c>
      <c r="S48" s="35"/>
      <c r="U48" s="97">
        <f t="shared" si="6"/>
        <v>0</v>
      </c>
      <c r="V48" s="46">
        <f t="shared" si="5"/>
        <v>0</v>
      </c>
    </row>
    <row r="49" spans="1:22" s="36" customFormat="1" ht="12.75" customHeight="1">
      <c r="A49" s="28">
        <v>35</v>
      </c>
      <c r="B49" s="29">
        <v>42050</v>
      </c>
      <c r="C49" s="30">
        <v>0.8333333333333334</v>
      </c>
      <c r="D49" s="109" t="s">
        <v>61</v>
      </c>
      <c r="E49" s="110"/>
      <c r="F49" s="31" t="s">
        <v>7</v>
      </c>
      <c r="G49" s="43" t="s">
        <v>78</v>
      </c>
      <c r="H49" s="33"/>
      <c r="I49" s="34" t="s">
        <v>6</v>
      </c>
      <c r="J49" s="35"/>
      <c r="K49" s="33"/>
      <c r="L49" s="34" t="s">
        <v>6</v>
      </c>
      <c r="M49" s="35"/>
      <c r="N49" s="33"/>
      <c r="O49" s="34" t="s">
        <v>6</v>
      </c>
      <c r="P49" s="35"/>
      <c r="Q49" s="33"/>
      <c r="R49" s="34" t="s">
        <v>6</v>
      </c>
      <c r="S49" s="35"/>
      <c r="U49" s="37">
        <f t="shared" si="6"/>
        <v>0</v>
      </c>
      <c r="V49" s="45">
        <f t="shared" si="5"/>
        <v>0</v>
      </c>
    </row>
    <row r="50" spans="1:22" s="36" customFormat="1" ht="12.75" customHeight="1">
      <c r="A50" s="28">
        <v>36</v>
      </c>
      <c r="B50" s="29">
        <v>42392</v>
      </c>
      <c r="C50" s="30">
        <v>0.6875</v>
      </c>
      <c r="D50" s="109" t="s">
        <v>67</v>
      </c>
      <c r="E50" s="110"/>
      <c r="F50" s="44" t="s">
        <v>39</v>
      </c>
      <c r="G50" s="39" t="s">
        <v>9</v>
      </c>
      <c r="H50" s="33"/>
      <c r="I50" s="34" t="s">
        <v>6</v>
      </c>
      <c r="J50" s="35"/>
      <c r="K50" s="33"/>
      <c r="L50" s="34" t="s">
        <v>6</v>
      </c>
      <c r="M50" s="35"/>
      <c r="N50" s="33"/>
      <c r="O50" s="34" t="s">
        <v>6</v>
      </c>
      <c r="P50" s="35"/>
      <c r="Q50" s="33"/>
      <c r="R50" s="34" t="s">
        <v>6</v>
      </c>
      <c r="S50" s="35"/>
      <c r="U50" s="46">
        <f t="shared" si="6"/>
        <v>0</v>
      </c>
      <c r="V50" s="41">
        <f t="shared" si="5"/>
        <v>0</v>
      </c>
    </row>
    <row r="51" spans="1:22" s="36" customFormat="1" ht="12.75" customHeight="1">
      <c r="A51" s="28">
        <v>37</v>
      </c>
      <c r="B51" s="29"/>
      <c r="C51" s="51"/>
      <c r="D51" s="111"/>
      <c r="E51" s="112"/>
      <c r="F51" s="32" t="s">
        <v>8</v>
      </c>
      <c r="G51" s="40" t="s">
        <v>47</v>
      </c>
      <c r="H51" s="33"/>
      <c r="I51" s="34" t="s">
        <v>6</v>
      </c>
      <c r="J51" s="35"/>
      <c r="K51" s="33"/>
      <c r="L51" s="34" t="s">
        <v>6</v>
      </c>
      <c r="M51" s="35"/>
      <c r="N51" s="33"/>
      <c r="O51" s="34" t="s">
        <v>6</v>
      </c>
      <c r="P51" s="35"/>
      <c r="Q51" s="33"/>
      <c r="R51" s="34" t="s">
        <v>6</v>
      </c>
      <c r="S51" s="35"/>
      <c r="U51" s="38">
        <f t="shared" si="6"/>
        <v>0</v>
      </c>
      <c r="V51" s="42">
        <f t="shared" si="5"/>
        <v>0</v>
      </c>
    </row>
    <row r="52" spans="1:22" s="36" customFormat="1" ht="12.75" customHeight="1">
      <c r="A52" s="28">
        <v>38</v>
      </c>
      <c r="B52" s="47">
        <v>42425</v>
      </c>
      <c r="C52" s="48">
        <v>0.8541666666666666</v>
      </c>
      <c r="D52" s="113" t="s">
        <v>68</v>
      </c>
      <c r="E52" s="114"/>
      <c r="F52" s="49" t="s">
        <v>77</v>
      </c>
      <c r="G52" s="39" t="s">
        <v>9</v>
      </c>
      <c r="H52" s="33"/>
      <c r="I52" s="34" t="s">
        <v>6</v>
      </c>
      <c r="J52" s="35"/>
      <c r="K52" s="33"/>
      <c r="L52" s="34" t="s">
        <v>6</v>
      </c>
      <c r="M52" s="35"/>
      <c r="N52" s="33"/>
      <c r="O52" s="34" t="s">
        <v>6</v>
      </c>
      <c r="P52" s="35"/>
      <c r="Q52" s="33"/>
      <c r="R52" s="34" t="s">
        <v>6</v>
      </c>
      <c r="S52" s="35"/>
      <c r="U52" s="97">
        <f t="shared" si="6"/>
        <v>0</v>
      </c>
      <c r="V52" s="41">
        <f t="shared" si="5"/>
        <v>0</v>
      </c>
    </row>
    <row r="53" spans="1:22" s="36" customFormat="1" ht="12.75" customHeight="1">
      <c r="A53" s="28">
        <v>39</v>
      </c>
      <c r="B53" s="29">
        <v>42426</v>
      </c>
      <c r="C53" s="30">
        <v>0.8333333333333334</v>
      </c>
      <c r="D53" s="109" t="s">
        <v>73</v>
      </c>
      <c r="E53" s="110"/>
      <c r="F53" s="40" t="s">
        <v>47</v>
      </c>
      <c r="G53" s="31" t="s">
        <v>7</v>
      </c>
      <c r="H53" s="33"/>
      <c r="I53" s="34" t="s">
        <v>6</v>
      </c>
      <c r="J53" s="35"/>
      <c r="K53" s="33"/>
      <c r="L53" s="34" t="s">
        <v>6</v>
      </c>
      <c r="M53" s="35"/>
      <c r="N53" s="33"/>
      <c r="O53" s="34" t="s">
        <v>6</v>
      </c>
      <c r="P53" s="35"/>
      <c r="Q53" s="33"/>
      <c r="R53" s="34" t="s">
        <v>6</v>
      </c>
      <c r="S53" s="35"/>
      <c r="U53" s="42">
        <f t="shared" si="6"/>
        <v>0</v>
      </c>
      <c r="V53" s="37">
        <f t="shared" si="5"/>
        <v>0</v>
      </c>
    </row>
    <row r="54" spans="1:22" s="36" customFormat="1" ht="12.75" customHeight="1">
      <c r="A54" s="28">
        <v>40</v>
      </c>
      <c r="B54" s="29">
        <v>42413</v>
      </c>
      <c r="C54" s="30">
        <v>0.6875</v>
      </c>
      <c r="D54" s="109" t="s">
        <v>67</v>
      </c>
      <c r="E54" s="110"/>
      <c r="F54" s="44" t="s">
        <v>39</v>
      </c>
      <c r="G54" s="32" t="s">
        <v>8</v>
      </c>
      <c r="H54" s="33"/>
      <c r="I54" s="34" t="s">
        <v>6</v>
      </c>
      <c r="J54" s="35"/>
      <c r="K54" s="33"/>
      <c r="L54" s="34" t="s">
        <v>6</v>
      </c>
      <c r="M54" s="35"/>
      <c r="N54" s="33"/>
      <c r="O54" s="34" t="s">
        <v>6</v>
      </c>
      <c r="P54" s="35"/>
      <c r="Q54" s="33"/>
      <c r="R54" s="34" t="s">
        <v>6</v>
      </c>
      <c r="S54" s="35"/>
      <c r="U54" s="46">
        <f t="shared" si="6"/>
        <v>0</v>
      </c>
      <c r="V54" s="38">
        <f t="shared" si="5"/>
        <v>0</v>
      </c>
    </row>
    <row r="55" spans="1:22" s="36" customFormat="1" ht="12.75" customHeight="1">
      <c r="A55" s="28">
        <v>41</v>
      </c>
      <c r="B55" s="29">
        <v>42411</v>
      </c>
      <c r="C55" s="30">
        <v>0.8541666666666666</v>
      </c>
      <c r="D55" s="109" t="s">
        <v>68</v>
      </c>
      <c r="E55" s="110"/>
      <c r="F55" s="43" t="s">
        <v>78</v>
      </c>
      <c r="G55" s="39" t="s">
        <v>9</v>
      </c>
      <c r="H55" s="33"/>
      <c r="I55" s="34" t="s">
        <v>6</v>
      </c>
      <c r="J55" s="35"/>
      <c r="K55" s="33"/>
      <c r="L55" s="34" t="s">
        <v>6</v>
      </c>
      <c r="M55" s="35"/>
      <c r="N55" s="33"/>
      <c r="O55" s="34" t="s">
        <v>6</v>
      </c>
      <c r="P55" s="35"/>
      <c r="Q55" s="33"/>
      <c r="R55" s="34" t="s">
        <v>6</v>
      </c>
      <c r="S55" s="35"/>
      <c r="U55" s="45">
        <f t="shared" si="6"/>
        <v>0</v>
      </c>
      <c r="V55" s="41">
        <f t="shared" si="5"/>
        <v>0</v>
      </c>
    </row>
    <row r="56" spans="1:22" s="36" customFormat="1" ht="12.75" customHeight="1">
      <c r="A56" s="28">
        <v>42</v>
      </c>
      <c r="B56" s="52">
        <v>42324</v>
      </c>
      <c r="C56" s="53">
        <v>0.8541666666666666</v>
      </c>
      <c r="D56" s="115" t="s">
        <v>73</v>
      </c>
      <c r="E56" s="116"/>
      <c r="F56" s="40" t="s">
        <v>47</v>
      </c>
      <c r="G56" s="49" t="s">
        <v>77</v>
      </c>
      <c r="H56" s="33"/>
      <c r="I56" s="34" t="s">
        <v>6</v>
      </c>
      <c r="J56" s="35"/>
      <c r="K56" s="33"/>
      <c r="L56" s="34" t="s">
        <v>6</v>
      </c>
      <c r="M56" s="35"/>
      <c r="N56" s="33"/>
      <c r="O56" s="34" t="s">
        <v>6</v>
      </c>
      <c r="P56" s="35"/>
      <c r="Q56" s="33"/>
      <c r="R56" s="34" t="s">
        <v>6</v>
      </c>
      <c r="S56" s="35"/>
      <c r="U56" s="42">
        <f t="shared" si="6"/>
        <v>0</v>
      </c>
      <c r="V56" s="97">
        <f t="shared" si="5"/>
        <v>0</v>
      </c>
    </row>
    <row r="57" spans="1:19" ht="12.75" customHeight="1" hidden="1">
      <c r="A57" s="16"/>
      <c r="B57" s="16"/>
      <c r="C57" s="16"/>
      <c r="D57" s="19"/>
      <c r="E57" s="19"/>
      <c r="F57" s="19"/>
      <c r="G57" s="19"/>
      <c r="H57" s="22"/>
      <c r="I57" s="23" t="s">
        <v>6</v>
      </c>
      <c r="J57" s="24"/>
      <c r="K57" s="22"/>
      <c r="L57" s="23" t="s">
        <v>6</v>
      </c>
      <c r="M57" s="24"/>
      <c r="N57" s="22"/>
      <c r="O57" s="23" t="s">
        <v>6</v>
      </c>
      <c r="P57" s="24"/>
      <c r="Q57" s="22"/>
      <c r="R57" s="23" t="s">
        <v>6</v>
      </c>
      <c r="S57" s="24"/>
    </row>
    <row r="58" spans="1:19" ht="12.75" customHeight="1" hidden="1">
      <c r="A58" s="16"/>
      <c r="B58" s="20"/>
      <c r="C58" s="20"/>
      <c r="D58" s="17"/>
      <c r="E58" s="17"/>
      <c r="F58" s="17"/>
      <c r="G58" s="17"/>
      <c r="H58" s="22"/>
      <c r="I58" s="23" t="s">
        <v>6</v>
      </c>
      <c r="J58" s="24"/>
      <c r="K58" s="22"/>
      <c r="L58" s="23" t="s">
        <v>6</v>
      </c>
      <c r="M58" s="24"/>
      <c r="N58" s="22"/>
      <c r="O58" s="23" t="s">
        <v>6</v>
      </c>
      <c r="P58" s="24"/>
      <c r="Q58" s="22"/>
      <c r="R58" s="23" t="s">
        <v>6</v>
      </c>
      <c r="S58" s="24"/>
    </row>
    <row r="59" spans="1:19" ht="12.75" customHeight="1" hidden="1">
      <c r="A59" s="16"/>
      <c r="B59" s="20"/>
      <c r="C59" s="20"/>
      <c r="D59" s="17"/>
      <c r="E59" s="17"/>
      <c r="F59" s="17"/>
      <c r="G59" s="19"/>
      <c r="H59" s="22"/>
      <c r="I59" s="23" t="s">
        <v>6</v>
      </c>
      <c r="J59" s="24"/>
      <c r="K59" s="22"/>
      <c r="L59" s="23" t="s">
        <v>6</v>
      </c>
      <c r="M59" s="24"/>
      <c r="N59" s="22"/>
      <c r="O59" s="23" t="s">
        <v>6</v>
      </c>
      <c r="P59" s="24"/>
      <c r="Q59" s="22"/>
      <c r="R59" s="23" t="s">
        <v>6</v>
      </c>
      <c r="S59" s="24"/>
    </row>
    <row r="60" spans="1:19" ht="12.75" customHeight="1" hidden="1">
      <c r="A60" s="16"/>
      <c r="B60" s="20"/>
      <c r="C60" s="20"/>
      <c r="D60" s="17"/>
      <c r="E60" s="17"/>
      <c r="F60" s="17"/>
      <c r="G60" s="19"/>
      <c r="H60" s="22"/>
      <c r="I60" s="23" t="s">
        <v>6</v>
      </c>
      <c r="J60" s="24"/>
      <c r="K60" s="22"/>
      <c r="L60" s="23" t="s">
        <v>6</v>
      </c>
      <c r="M60" s="24"/>
      <c r="N60" s="22"/>
      <c r="O60" s="23" t="s">
        <v>6</v>
      </c>
      <c r="P60" s="24"/>
      <c r="Q60" s="22"/>
      <c r="R60" s="23" t="s">
        <v>6</v>
      </c>
      <c r="S60" s="24"/>
    </row>
    <row r="61" spans="1:19" ht="12.75" customHeight="1" hidden="1">
      <c r="A61" s="16"/>
      <c r="B61" s="20"/>
      <c r="C61" s="20"/>
      <c r="D61" s="17"/>
      <c r="E61" s="17"/>
      <c r="F61" s="17"/>
      <c r="G61" s="19"/>
      <c r="H61" s="22"/>
      <c r="I61" s="23" t="s">
        <v>6</v>
      </c>
      <c r="J61" s="24"/>
      <c r="K61" s="22"/>
      <c r="L61" s="23" t="s">
        <v>6</v>
      </c>
      <c r="M61" s="24"/>
      <c r="N61" s="22"/>
      <c r="O61" s="23" t="s">
        <v>6</v>
      </c>
      <c r="P61" s="24"/>
      <c r="Q61" s="22"/>
      <c r="R61" s="23" t="s">
        <v>6</v>
      </c>
      <c r="S61" s="24"/>
    </row>
    <row r="62" spans="1:19" ht="12.75" customHeight="1" hidden="1">
      <c r="A62" s="16"/>
      <c r="B62" s="20"/>
      <c r="C62" s="20"/>
      <c r="D62" s="17"/>
      <c r="E62" s="17"/>
      <c r="F62" s="17"/>
      <c r="G62" s="19"/>
      <c r="H62" s="22"/>
      <c r="I62" s="23" t="s">
        <v>6</v>
      </c>
      <c r="J62" s="24"/>
      <c r="K62" s="22"/>
      <c r="L62" s="23" t="s">
        <v>6</v>
      </c>
      <c r="M62" s="24"/>
      <c r="N62" s="22"/>
      <c r="O62" s="23" t="s">
        <v>6</v>
      </c>
      <c r="P62" s="24"/>
      <c r="Q62" s="22"/>
      <c r="R62" s="23" t="s">
        <v>6</v>
      </c>
      <c r="S62" s="24"/>
    </row>
    <row r="63" spans="1:19" ht="12.75" customHeight="1" hidden="1">
      <c r="A63" s="16"/>
      <c r="B63" s="20"/>
      <c r="C63" s="20"/>
      <c r="D63" s="19"/>
      <c r="E63" s="19"/>
      <c r="F63" s="17"/>
      <c r="G63" s="19"/>
      <c r="H63" s="22"/>
      <c r="I63" s="23" t="s">
        <v>6</v>
      </c>
      <c r="J63" s="24"/>
      <c r="K63" s="22"/>
      <c r="L63" s="23" t="s">
        <v>6</v>
      </c>
      <c r="M63" s="24"/>
      <c r="N63" s="22"/>
      <c r="O63" s="23" t="s">
        <v>6</v>
      </c>
      <c r="P63" s="24"/>
      <c r="Q63" s="22"/>
      <c r="R63" s="23" t="s">
        <v>6</v>
      </c>
      <c r="S63" s="24"/>
    </row>
    <row r="64" spans="1:19" ht="12.75" customHeight="1" hidden="1">
      <c r="A64" s="16"/>
      <c r="B64" s="20"/>
      <c r="C64" s="20"/>
      <c r="D64" s="17"/>
      <c r="E64" s="17"/>
      <c r="F64" s="17"/>
      <c r="G64" s="19"/>
      <c r="H64" s="22"/>
      <c r="I64" s="23" t="s">
        <v>6</v>
      </c>
      <c r="J64" s="24"/>
      <c r="K64" s="22"/>
      <c r="L64" s="23" t="s">
        <v>6</v>
      </c>
      <c r="M64" s="24"/>
      <c r="N64" s="22"/>
      <c r="O64" s="23" t="s">
        <v>6</v>
      </c>
      <c r="P64" s="24"/>
      <c r="Q64" s="22"/>
      <c r="R64" s="23" t="s">
        <v>6</v>
      </c>
      <c r="S64" s="24"/>
    </row>
    <row r="65" spans="1:19" ht="12.75" customHeight="1" hidden="1">
      <c r="A65" s="20"/>
      <c r="B65" s="16"/>
      <c r="C65" s="16"/>
      <c r="D65" s="19"/>
      <c r="E65" s="19"/>
      <c r="F65" s="19"/>
      <c r="G65" s="19"/>
      <c r="H65" s="22"/>
      <c r="I65" s="23" t="s">
        <v>6</v>
      </c>
      <c r="J65" s="24"/>
      <c r="K65" s="22"/>
      <c r="L65" s="23" t="s">
        <v>6</v>
      </c>
      <c r="M65" s="24"/>
      <c r="N65" s="22"/>
      <c r="O65" s="23" t="s">
        <v>6</v>
      </c>
      <c r="P65" s="24"/>
      <c r="Q65" s="22"/>
      <c r="R65" s="23" t="s">
        <v>6</v>
      </c>
      <c r="S65" s="24"/>
    </row>
    <row r="66" spans="1:19" ht="12.75" customHeight="1" hidden="1">
      <c r="A66" s="20"/>
      <c r="B66" s="16"/>
      <c r="C66" s="16"/>
      <c r="D66" s="19"/>
      <c r="E66" s="19"/>
      <c r="F66" s="19"/>
      <c r="G66" s="19"/>
      <c r="H66" s="22"/>
      <c r="I66" s="23" t="s">
        <v>6</v>
      </c>
      <c r="J66" s="24"/>
      <c r="K66" s="22"/>
      <c r="L66" s="23" t="s">
        <v>6</v>
      </c>
      <c r="M66" s="24"/>
      <c r="N66" s="22"/>
      <c r="O66" s="23" t="s">
        <v>6</v>
      </c>
      <c r="P66" s="24"/>
      <c r="Q66" s="22"/>
      <c r="R66" s="23" t="s">
        <v>6</v>
      </c>
      <c r="S66" s="24"/>
    </row>
    <row r="67" spans="1:19" ht="12.75" customHeight="1" hidden="1">
      <c r="A67" s="20"/>
      <c r="B67" s="16"/>
      <c r="C67" s="16"/>
      <c r="D67" s="19"/>
      <c r="E67" s="19"/>
      <c r="F67" s="19"/>
      <c r="G67" s="19"/>
      <c r="H67" s="22"/>
      <c r="I67" s="23" t="s">
        <v>6</v>
      </c>
      <c r="J67" s="24"/>
      <c r="K67" s="22"/>
      <c r="L67" s="23" t="s">
        <v>6</v>
      </c>
      <c r="M67" s="24"/>
      <c r="N67" s="22"/>
      <c r="O67" s="23" t="s">
        <v>6</v>
      </c>
      <c r="P67" s="24"/>
      <c r="Q67" s="22"/>
      <c r="R67" s="23" t="s">
        <v>6</v>
      </c>
      <c r="S67" s="24"/>
    </row>
    <row r="68" spans="1:19" ht="12.75" customHeight="1" hidden="1">
      <c r="A68" s="20"/>
      <c r="B68" s="16"/>
      <c r="C68" s="16"/>
      <c r="D68" s="19"/>
      <c r="E68" s="19"/>
      <c r="F68" s="19"/>
      <c r="G68" s="19"/>
      <c r="H68" s="22"/>
      <c r="I68" s="23" t="s">
        <v>6</v>
      </c>
      <c r="J68" s="24"/>
      <c r="K68" s="22"/>
      <c r="L68" s="23" t="s">
        <v>6</v>
      </c>
      <c r="M68" s="24"/>
      <c r="N68" s="22"/>
      <c r="O68" s="23" t="s">
        <v>6</v>
      </c>
      <c r="P68" s="24"/>
      <c r="Q68" s="22"/>
      <c r="R68" s="23" t="s">
        <v>6</v>
      </c>
      <c r="S68" s="24"/>
    </row>
    <row r="69" spans="1:19" ht="12.75" customHeight="1" hidden="1">
      <c r="A69" s="20"/>
      <c r="B69" s="16"/>
      <c r="C69" s="16"/>
      <c r="D69" s="19"/>
      <c r="E69" s="19"/>
      <c r="F69" s="19"/>
      <c r="G69" s="19"/>
      <c r="H69" s="22"/>
      <c r="I69" s="23" t="s">
        <v>6</v>
      </c>
      <c r="J69" s="24"/>
      <c r="K69" s="22"/>
      <c r="L69" s="23" t="s">
        <v>6</v>
      </c>
      <c r="M69" s="24"/>
      <c r="N69" s="22"/>
      <c r="O69" s="23" t="s">
        <v>6</v>
      </c>
      <c r="P69" s="24"/>
      <c r="Q69" s="22"/>
      <c r="R69" s="23" t="s">
        <v>6</v>
      </c>
      <c r="S69" s="24"/>
    </row>
    <row r="70" spans="1:19" ht="12.75" customHeight="1" hidden="1">
      <c r="A70" s="20"/>
      <c r="B70" s="16"/>
      <c r="C70" s="16"/>
      <c r="D70" s="19"/>
      <c r="E70" s="19"/>
      <c r="F70" s="19"/>
      <c r="G70" s="19"/>
      <c r="H70" s="22"/>
      <c r="I70" s="23" t="s">
        <v>6</v>
      </c>
      <c r="J70" s="24"/>
      <c r="K70" s="22"/>
      <c r="L70" s="23" t="s">
        <v>6</v>
      </c>
      <c r="M70" s="24"/>
      <c r="N70" s="22"/>
      <c r="O70" s="23" t="s">
        <v>6</v>
      </c>
      <c r="P70" s="24"/>
      <c r="Q70" s="22"/>
      <c r="R70" s="23" t="s">
        <v>6</v>
      </c>
      <c r="S70" s="24"/>
    </row>
    <row r="71" spans="1:19" s="14" customFormat="1" ht="12.7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5"/>
      <c r="O71" s="15"/>
      <c r="P71" s="15"/>
      <c r="Q71" s="15"/>
      <c r="R71" s="15"/>
      <c r="S71" s="15"/>
    </row>
    <row r="72" spans="1:22" s="36" customFormat="1" ht="12.75">
      <c r="A72" s="60" t="s">
        <v>17</v>
      </c>
      <c r="B72" s="61"/>
      <c r="C72" s="62" t="s">
        <v>21</v>
      </c>
      <c r="D72" s="63" t="s">
        <v>30</v>
      </c>
      <c r="E72" s="68"/>
      <c r="F72" s="60" t="s">
        <v>31</v>
      </c>
      <c r="G72" s="64"/>
      <c r="H72" s="65" t="s">
        <v>32</v>
      </c>
      <c r="I72" s="66"/>
      <c r="J72" s="67"/>
      <c r="K72" s="67"/>
      <c r="L72" s="67"/>
      <c r="M72" s="67"/>
      <c r="N72" s="68"/>
      <c r="O72" s="68"/>
      <c r="P72" s="69"/>
      <c r="Q72" s="68"/>
      <c r="R72" s="68"/>
      <c r="S72" s="70"/>
      <c r="U72" s="90" t="s">
        <v>12</v>
      </c>
      <c r="V72" s="90" t="s">
        <v>11</v>
      </c>
    </row>
    <row r="73" spans="1:22" s="36" customFormat="1" ht="11.25">
      <c r="A73" s="149" t="s">
        <v>18</v>
      </c>
      <c r="B73" s="150"/>
      <c r="C73" s="71" t="s">
        <v>7</v>
      </c>
      <c r="D73" s="100" t="s">
        <v>33</v>
      </c>
      <c r="E73" s="98"/>
      <c r="F73" s="72" t="s">
        <v>48</v>
      </c>
      <c r="G73" s="69"/>
      <c r="H73" s="54" t="s">
        <v>34</v>
      </c>
      <c r="I73" s="55"/>
      <c r="J73" s="73"/>
      <c r="K73" s="73"/>
      <c r="L73" s="73"/>
      <c r="M73" s="73"/>
      <c r="N73" s="69"/>
      <c r="O73" s="69"/>
      <c r="P73" s="69"/>
      <c r="Q73" s="69"/>
      <c r="R73" s="69"/>
      <c r="S73" s="70"/>
      <c r="U73" s="91">
        <f>U15+U18+V19+U23+V27+U32+V36+V40+U41+V45+U49+V53</f>
        <v>253</v>
      </c>
      <c r="V73" s="91">
        <f>V15+V18+U19+V23+U27+V32+U36+U40+V41+U45+V49+U53</f>
        <v>257</v>
      </c>
    </row>
    <row r="74" spans="1:22" s="36" customFormat="1" ht="22.5">
      <c r="A74" s="146" t="s">
        <v>19</v>
      </c>
      <c r="B74" s="146"/>
      <c r="C74" s="74" t="s">
        <v>8</v>
      </c>
      <c r="D74" s="99" t="s">
        <v>35</v>
      </c>
      <c r="E74" s="102"/>
      <c r="F74" s="75" t="s">
        <v>44</v>
      </c>
      <c r="G74" s="69"/>
      <c r="H74" s="54" t="s">
        <v>36</v>
      </c>
      <c r="I74" s="55"/>
      <c r="J74" s="73"/>
      <c r="K74" s="73"/>
      <c r="L74" s="73"/>
      <c r="M74" s="73"/>
      <c r="N74" s="69"/>
      <c r="O74" s="69"/>
      <c r="P74" s="69"/>
      <c r="Q74" s="69"/>
      <c r="R74" s="69"/>
      <c r="S74" s="70"/>
      <c r="U74" s="91">
        <f>V15+U20+V22+V24+V30+U33+U36+U38+V42+U46+U51+V54</f>
        <v>145</v>
      </c>
      <c r="V74" s="91">
        <f>U15+V20+U22+U24+U30+V33+V36+V38+U42+V46+V51+U54</f>
        <v>110</v>
      </c>
    </row>
    <row r="75" spans="1:22" s="36" customFormat="1" ht="22.5">
      <c r="A75" s="146" t="s">
        <v>20</v>
      </c>
      <c r="B75" s="146"/>
      <c r="C75" s="76" t="s">
        <v>9</v>
      </c>
      <c r="D75" s="100" t="s">
        <v>37</v>
      </c>
      <c r="E75" s="103"/>
      <c r="F75" s="75" t="s">
        <v>43</v>
      </c>
      <c r="G75" s="69"/>
      <c r="H75" s="56" t="s">
        <v>46</v>
      </c>
      <c r="I75" s="55"/>
      <c r="J75" s="77"/>
      <c r="K75" s="73"/>
      <c r="L75" s="73"/>
      <c r="M75" s="73"/>
      <c r="N75" s="69"/>
      <c r="O75" s="69"/>
      <c r="P75" s="69"/>
      <c r="Q75" s="69"/>
      <c r="R75" s="69"/>
      <c r="S75" s="70"/>
      <c r="U75" s="91">
        <f>U16+V20+V23+U26+U28+U34+V37+U42+U45+V50+V52+V55</f>
        <v>64</v>
      </c>
      <c r="V75" s="91">
        <f>V16+U20+U23+V26+V28+V34+U37+V42+V45+U50+U52+U55</f>
        <v>68</v>
      </c>
    </row>
    <row r="76" spans="1:22" s="36" customFormat="1" ht="11.25">
      <c r="A76" s="146" t="s">
        <v>49</v>
      </c>
      <c r="B76" s="146"/>
      <c r="C76" s="40" t="s">
        <v>47</v>
      </c>
      <c r="D76" s="104" t="s">
        <v>53</v>
      </c>
      <c r="E76" s="105"/>
      <c r="F76" s="75" t="s">
        <v>54</v>
      </c>
      <c r="G76" s="70"/>
      <c r="H76" s="57" t="s">
        <v>52</v>
      </c>
      <c r="I76" s="55"/>
      <c r="J76" s="78"/>
      <c r="K76" s="69"/>
      <c r="L76" s="69"/>
      <c r="M76" s="78"/>
      <c r="N76" s="69"/>
      <c r="O76" s="69"/>
      <c r="P76" s="78"/>
      <c r="Q76" s="69"/>
      <c r="R76" s="69"/>
      <c r="S76" s="79"/>
      <c r="U76" s="91">
        <f>V16+U21+V25+U30+V32+V35+U37+V43+U47+V51+U53+U56</f>
        <v>0</v>
      </c>
      <c r="V76" s="91">
        <f>U16+V21+U25+V30+U32+U35+V37+U43+V47+U51+V53+V56</f>
        <v>0</v>
      </c>
    </row>
    <row r="77" spans="1:22" s="36" customFormat="1" ht="11.25">
      <c r="A77" s="146" t="s">
        <v>38</v>
      </c>
      <c r="B77" s="146"/>
      <c r="C77" s="44" t="s">
        <v>39</v>
      </c>
      <c r="D77" s="106" t="s">
        <v>40</v>
      </c>
      <c r="E77" s="70"/>
      <c r="F77" s="148" t="s">
        <v>42</v>
      </c>
      <c r="G77" s="146"/>
      <c r="H77" s="58" t="s">
        <v>41</v>
      </c>
      <c r="I77" s="55"/>
      <c r="J77" s="77"/>
      <c r="K77" s="80"/>
      <c r="L77" s="80"/>
      <c r="M77" s="80"/>
      <c r="N77" s="81"/>
      <c r="O77" s="81"/>
      <c r="P77" s="69"/>
      <c r="Q77" s="81"/>
      <c r="R77" s="81"/>
      <c r="S77" s="70"/>
      <c r="U77" s="91">
        <f>V17+U19+U25+V28+U31+V33+U39+V41+V47+V48+U50+U54</f>
        <v>75</v>
      </c>
      <c r="V77" s="91">
        <f>U17+V19+V25+U28+V31+U33+V39+U41+U47+U48+V50+V54</f>
        <v>46</v>
      </c>
    </row>
    <row r="78" spans="1:22" s="36" customFormat="1" ht="11.25">
      <c r="A78" s="146" t="s">
        <v>80</v>
      </c>
      <c r="B78" s="146"/>
      <c r="C78" s="43" t="s">
        <v>78</v>
      </c>
      <c r="D78" s="101" t="s">
        <v>50</v>
      </c>
      <c r="E78" s="107"/>
      <c r="F78" s="151" t="s">
        <v>55</v>
      </c>
      <c r="G78" s="152"/>
      <c r="H78" s="57" t="s">
        <v>51</v>
      </c>
      <c r="I78" s="59"/>
      <c r="J78" s="78"/>
      <c r="K78" s="78"/>
      <c r="L78" s="78"/>
      <c r="M78" s="78"/>
      <c r="N78" s="82"/>
      <c r="O78" s="82"/>
      <c r="P78" s="69"/>
      <c r="Q78" s="82"/>
      <c r="R78" s="82"/>
      <c r="S78" s="70"/>
      <c r="U78" s="91">
        <f>U17+V21+U24+U27+V29+V34+V39+U43+U44+V46+V49+U55</f>
        <v>46</v>
      </c>
      <c r="V78" s="91">
        <f>V17+U21+V24+V27+U29+U34+U39+V43+V44+U46+U49+V55</f>
        <v>75</v>
      </c>
    </row>
    <row r="79" spans="1:22" s="36" customFormat="1" ht="11.25">
      <c r="A79" s="146" t="s">
        <v>79</v>
      </c>
      <c r="B79" s="146"/>
      <c r="C79" s="49" t="s">
        <v>77</v>
      </c>
      <c r="D79" s="101" t="s">
        <v>66</v>
      </c>
      <c r="E79" s="107"/>
      <c r="F79" s="153" t="s">
        <v>63</v>
      </c>
      <c r="G79" s="154"/>
      <c r="H79" s="57" t="s">
        <v>62</v>
      </c>
      <c r="I79" s="59"/>
      <c r="J79" s="78"/>
      <c r="K79" s="78"/>
      <c r="L79" s="78"/>
      <c r="M79" s="78"/>
      <c r="N79" s="82"/>
      <c r="O79" s="82"/>
      <c r="P79" s="69"/>
      <c r="Q79" s="82"/>
      <c r="R79" s="82"/>
      <c r="S79" s="70"/>
      <c r="U79" s="91">
        <f>V18+U22+V26+V31+U35+V38+U40+V44+U48+U52+V56</f>
        <v>48</v>
      </c>
      <c r="V79" s="91">
        <f>U18+V22+U26+U31+V35+U38+V40+U44+V48+V52+U56+V29</f>
        <v>75</v>
      </c>
    </row>
    <row r="80" spans="1:23" s="36" customFormat="1" ht="5.25" customHeight="1">
      <c r="A80" s="129"/>
      <c r="B80" s="129"/>
      <c r="C80" s="136"/>
      <c r="D80" s="105"/>
      <c r="E80" s="105"/>
      <c r="F80" s="130"/>
      <c r="G80" s="131"/>
      <c r="H80" s="132"/>
      <c r="I80" s="133"/>
      <c r="J80" s="134"/>
      <c r="K80" s="134"/>
      <c r="L80" s="134"/>
      <c r="M80" s="134"/>
      <c r="N80" s="135"/>
      <c r="O80" s="135"/>
      <c r="P80" s="85"/>
      <c r="Q80" s="135"/>
      <c r="R80" s="135"/>
      <c r="S80" s="85"/>
      <c r="T80" s="89"/>
      <c r="U80" s="87"/>
      <c r="V80" s="87"/>
      <c r="W80" s="89"/>
    </row>
    <row r="81" spans="1:23" s="36" customFormat="1" ht="12">
      <c r="A81" s="145" t="s">
        <v>45</v>
      </c>
      <c r="B81" s="145"/>
      <c r="C81" s="145"/>
      <c r="D81" s="83" t="s">
        <v>33</v>
      </c>
      <c r="E81" s="83"/>
      <c r="F81" s="84" t="s">
        <v>56</v>
      </c>
      <c r="G81" s="85"/>
      <c r="H81" s="86" t="s">
        <v>34</v>
      </c>
      <c r="I81" s="87"/>
      <c r="J81" s="86"/>
      <c r="K81" s="88"/>
      <c r="L81" s="88"/>
      <c r="M81" s="88"/>
      <c r="N81" s="85"/>
      <c r="O81" s="85"/>
      <c r="P81" s="89"/>
      <c r="Q81" s="85"/>
      <c r="R81" s="85"/>
      <c r="S81" s="89"/>
      <c r="T81" s="89"/>
      <c r="U81" s="92"/>
      <c r="V81" s="92"/>
      <c r="W81" s="89"/>
    </row>
  </sheetData>
  <sheetProtection/>
  <mergeCells count="52">
    <mergeCell ref="A79:B79"/>
    <mergeCell ref="F79:G79"/>
    <mergeCell ref="A81:C81"/>
    <mergeCell ref="A74:B74"/>
    <mergeCell ref="A71:M71"/>
    <mergeCell ref="A75:B75"/>
    <mergeCell ref="A78:B78"/>
    <mergeCell ref="F77:G77"/>
    <mergeCell ref="A73:B73"/>
    <mergeCell ref="F78:G78"/>
    <mergeCell ref="A77:B77"/>
    <mergeCell ref="A76:B76"/>
    <mergeCell ref="Q9:S9"/>
    <mergeCell ref="Q10:S10"/>
    <mergeCell ref="H9:J9"/>
    <mergeCell ref="H10:J10"/>
    <mergeCell ref="H3:J3"/>
    <mergeCell ref="H4:J4"/>
    <mergeCell ref="H5:J5"/>
    <mergeCell ref="H6:J6"/>
    <mergeCell ref="H7:J7"/>
    <mergeCell ref="H8:J8"/>
    <mergeCell ref="T8:U8"/>
    <mergeCell ref="T9:U9"/>
    <mergeCell ref="T10:U10"/>
    <mergeCell ref="N10:O10"/>
    <mergeCell ref="Q3:S3"/>
    <mergeCell ref="Q4:S4"/>
    <mergeCell ref="Q5:S5"/>
    <mergeCell ref="Q6:S6"/>
    <mergeCell ref="Q7:S7"/>
    <mergeCell ref="Q8:S8"/>
    <mergeCell ref="L4:M4"/>
    <mergeCell ref="L5:M5"/>
    <mergeCell ref="L6:M6"/>
    <mergeCell ref="L7:M7"/>
    <mergeCell ref="L8:M8"/>
    <mergeCell ref="T3:U3"/>
    <mergeCell ref="T4:U4"/>
    <mergeCell ref="T5:U5"/>
    <mergeCell ref="T6:U6"/>
    <mergeCell ref="T7:U7"/>
    <mergeCell ref="L9:M9"/>
    <mergeCell ref="L10:M10"/>
    <mergeCell ref="N3:O3"/>
    <mergeCell ref="N4:O4"/>
    <mergeCell ref="N5:O5"/>
    <mergeCell ref="N6:O6"/>
    <mergeCell ref="N7:O7"/>
    <mergeCell ref="N8:O8"/>
    <mergeCell ref="N9:O9"/>
    <mergeCell ref="L3:M3"/>
  </mergeCells>
  <hyperlinks>
    <hyperlink ref="M75" r:id="rId1" display="petri.snellman@ramboll.fi"/>
    <hyperlink ref="M74" r:id="rId2" display="heikki.tikkanen@ouka.fi"/>
    <hyperlink ref="M73" r:id="rId3" display="jari.kestila@pp.inet.fi"/>
    <hyperlink ref="M77" r:id="rId4" display="veli.salmela@if.fi"/>
    <hyperlink ref="M81" r:id="rId5" display="jari.kestila@pp.inet.fi"/>
    <hyperlink ref="P75" r:id="rId6" display="petri.snellman@ramboll.fi"/>
    <hyperlink ref="P74" r:id="rId7" display="heikki.tikkanen@ouka.fi"/>
    <hyperlink ref="P73" r:id="rId8" display="jari.kestila@pp.inet.fi"/>
    <hyperlink ref="P77" r:id="rId9" display="veli.salmela@if.fi"/>
    <hyperlink ref="P81" r:id="rId10" display="jari.kestila@pp.inet.fi"/>
    <hyperlink ref="S75" r:id="rId11" display="petri.snellman@ramboll.fi"/>
    <hyperlink ref="S74" r:id="rId12" display="heikki.tikkanen@ouka.fi"/>
    <hyperlink ref="S73" r:id="rId13" display="jari.kestila@pp.inet.fi"/>
    <hyperlink ref="S77" r:id="rId14" display="veli.salmela@if.fi"/>
    <hyperlink ref="S81" r:id="rId15" display="jari.kestila@pp.inet.fi"/>
    <hyperlink ref="H75" r:id="rId16" display="petri.snellman@ramboll.fi"/>
    <hyperlink ref="H74" r:id="rId17" display="heikki.tikkanen@ouka.fi"/>
    <hyperlink ref="H73" r:id="rId18" display="jari.kestila@pp.inet.fi"/>
    <hyperlink ref="H77" r:id="rId19" display="veli.salmela@if.fi"/>
    <hyperlink ref="H81" r:id="rId20" display="jari.kestila@pp.inet.fi"/>
    <hyperlink ref="H76" r:id="rId21" display="tuomaskristiansalmi@gmail.com"/>
    <hyperlink ref="H78" r:id="rId22" display="marko.joensuu@kempeleenlentopallo.net"/>
    <hyperlink ref="H79" r:id="rId23" display="jani.hanninen@kempeleenlentopallo.net "/>
  </hyperlinks>
  <printOptions/>
  <pageMargins left="0.03937007874015748" right="0.03937007874015748" top="0.03937007874015748" bottom="0.03937007874015748" header="0" footer="0"/>
  <pageSetup horizontalDpi="600" verticalDpi="600" orientation="portrait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50390625" style="0" customWidth="1"/>
    <col min="2" max="2" width="6.25390625" style="0" customWidth="1"/>
    <col min="3" max="3" width="9.50390625" style="0" customWidth="1"/>
    <col min="4" max="4" width="7.125" style="0" customWidth="1"/>
    <col min="5" max="5" width="7.00390625" style="0" customWidth="1"/>
    <col min="6" max="6" width="6.75390625" style="0" customWidth="1"/>
    <col min="7" max="7" width="7.00390625" style="0" customWidth="1"/>
    <col min="8" max="8" width="4.125" style="0" customWidth="1"/>
    <col min="9" max="9" width="7.125" style="0" customWidth="1"/>
    <col min="10" max="10" width="7.625" style="0" customWidth="1"/>
    <col min="11" max="11" width="4.375" style="0" customWidth="1"/>
    <col min="12" max="12" width="7.25390625" style="0" customWidth="1"/>
    <col min="13" max="13" width="6.875" style="0" customWidth="1"/>
  </cols>
  <sheetData>
    <row r="1" spans="1:13" ht="21.75">
      <c r="A1" s="157" t="s">
        <v>82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2">
      <c r="A2" s="6" t="s">
        <v>16</v>
      </c>
      <c r="B2" s="7" t="s">
        <v>15</v>
      </c>
      <c r="C2" s="7">
        <v>3</v>
      </c>
      <c r="D2" s="7">
        <v>2</v>
      </c>
      <c r="E2" s="7">
        <v>1</v>
      </c>
      <c r="F2" s="7">
        <v>0</v>
      </c>
      <c r="G2" s="7" t="s">
        <v>14</v>
      </c>
      <c r="H2" s="7"/>
      <c r="I2" s="7" t="s">
        <v>13</v>
      </c>
      <c r="J2" s="7" t="s">
        <v>12</v>
      </c>
      <c r="K2" s="7"/>
      <c r="L2" s="7" t="s">
        <v>11</v>
      </c>
      <c r="M2" s="7" t="s">
        <v>10</v>
      </c>
    </row>
    <row r="3" spans="1:13" ht="12">
      <c r="A3" s="10" t="s">
        <v>7</v>
      </c>
      <c r="B3" s="2">
        <v>4</v>
      </c>
      <c r="C3" s="2">
        <v>1</v>
      </c>
      <c r="D3" s="2">
        <v>1</v>
      </c>
      <c r="E3" s="2">
        <v>1</v>
      </c>
      <c r="F3" s="2">
        <v>1</v>
      </c>
      <c r="G3" s="26">
        <f>$C$2*C3+$D$2*D3+$E$2*E3</f>
        <v>6</v>
      </c>
      <c r="H3" s="2" t="s">
        <v>6</v>
      </c>
      <c r="I3" s="26">
        <f aca="true" t="shared" si="0" ref="I3:I8">B3*3-G3</f>
        <v>6</v>
      </c>
      <c r="J3" s="2">
        <f>Otteluohjelma!U73</f>
        <v>253</v>
      </c>
      <c r="K3" s="2" t="s">
        <v>6</v>
      </c>
      <c r="L3" s="2">
        <f>Otteluohjelma!V73</f>
        <v>257</v>
      </c>
      <c r="M3" s="26">
        <f>$C$2*C3+$D$2*D3+$E$2*E3</f>
        <v>6</v>
      </c>
    </row>
    <row r="4" spans="1:13" ht="12">
      <c r="A4" s="10" t="s">
        <v>8</v>
      </c>
      <c r="B4" s="2">
        <v>2</v>
      </c>
      <c r="C4" s="2">
        <v>1</v>
      </c>
      <c r="D4" s="2">
        <v>1</v>
      </c>
      <c r="E4" s="2">
        <v>0</v>
      </c>
      <c r="F4" s="2">
        <v>0</v>
      </c>
      <c r="G4" s="26">
        <f aca="true" t="shared" si="1" ref="G4:G9">$C$2*C4+$D$2*D4+$E$2*E4</f>
        <v>5</v>
      </c>
      <c r="H4" s="2" t="s">
        <v>6</v>
      </c>
      <c r="I4" s="26">
        <f t="shared" si="0"/>
        <v>1</v>
      </c>
      <c r="J4" s="2">
        <f>Otteluohjelma!U74</f>
        <v>145</v>
      </c>
      <c r="K4" s="2" t="s">
        <v>6</v>
      </c>
      <c r="L4" s="2">
        <f>Otteluohjelma!V74</f>
        <v>110</v>
      </c>
      <c r="M4" s="26">
        <f aca="true" t="shared" si="2" ref="M4:M9">$C$2*C4+$D$2*D4+$E$2*E4</f>
        <v>5</v>
      </c>
    </row>
    <row r="5" spans="1:13" ht="12">
      <c r="A5" s="10" t="s">
        <v>9</v>
      </c>
      <c r="B5" s="2">
        <v>1</v>
      </c>
      <c r="C5" s="2">
        <v>0</v>
      </c>
      <c r="D5" s="2">
        <v>0</v>
      </c>
      <c r="E5" s="2">
        <v>1</v>
      </c>
      <c r="F5" s="2">
        <v>0</v>
      </c>
      <c r="G5" s="26">
        <f t="shared" si="1"/>
        <v>1</v>
      </c>
      <c r="H5" s="2" t="s">
        <v>6</v>
      </c>
      <c r="I5" s="26">
        <f t="shared" si="0"/>
        <v>2</v>
      </c>
      <c r="J5" s="2">
        <f>Otteluohjelma!U75</f>
        <v>64</v>
      </c>
      <c r="K5" s="2" t="s">
        <v>6</v>
      </c>
      <c r="L5" s="2">
        <f>Otteluohjelma!V75</f>
        <v>68</v>
      </c>
      <c r="M5" s="26">
        <f t="shared" si="2"/>
        <v>1</v>
      </c>
    </row>
    <row r="6" spans="1:13" ht="12">
      <c r="A6" s="10" t="s">
        <v>47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6">
        <f t="shared" si="1"/>
        <v>0</v>
      </c>
      <c r="H6" s="2" t="s">
        <v>6</v>
      </c>
      <c r="I6" s="26">
        <f t="shared" si="0"/>
        <v>0</v>
      </c>
      <c r="J6" s="2">
        <f>Otteluohjelma!U76</f>
        <v>0</v>
      </c>
      <c r="K6" s="2" t="s">
        <v>6</v>
      </c>
      <c r="L6" s="2">
        <f>Otteluohjelma!V76</f>
        <v>0</v>
      </c>
      <c r="M6" s="26">
        <f t="shared" si="2"/>
        <v>0</v>
      </c>
    </row>
    <row r="7" spans="1:13" ht="12">
      <c r="A7" s="11" t="s">
        <v>39</v>
      </c>
      <c r="B7" s="2">
        <v>1</v>
      </c>
      <c r="C7" s="2">
        <v>1</v>
      </c>
      <c r="D7" s="2">
        <v>0</v>
      </c>
      <c r="E7" s="2">
        <v>0</v>
      </c>
      <c r="F7" s="2">
        <v>0</v>
      </c>
      <c r="G7" s="26">
        <f t="shared" si="1"/>
        <v>3</v>
      </c>
      <c r="H7" s="2" t="s">
        <v>6</v>
      </c>
      <c r="I7" s="26">
        <f t="shared" si="0"/>
        <v>0</v>
      </c>
      <c r="J7" s="2">
        <f>Otteluohjelma!U77</f>
        <v>75</v>
      </c>
      <c r="K7" s="2" t="s">
        <v>6</v>
      </c>
      <c r="L7" s="2">
        <f>Otteluohjelma!V77</f>
        <v>46</v>
      </c>
      <c r="M7" s="26">
        <f t="shared" si="2"/>
        <v>3</v>
      </c>
    </row>
    <row r="8" spans="1:13" ht="12">
      <c r="A8" s="10" t="s">
        <v>64</v>
      </c>
      <c r="B8" s="2">
        <v>1</v>
      </c>
      <c r="C8" s="2">
        <v>0</v>
      </c>
      <c r="D8" s="2">
        <v>0</v>
      </c>
      <c r="E8" s="2">
        <v>0</v>
      </c>
      <c r="F8" s="2">
        <v>1</v>
      </c>
      <c r="G8" s="26">
        <f t="shared" si="1"/>
        <v>0</v>
      </c>
      <c r="H8" s="2" t="s">
        <v>6</v>
      </c>
      <c r="I8" s="26">
        <f t="shared" si="0"/>
        <v>3</v>
      </c>
      <c r="J8" s="2">
        <f>Otteluohjelma!U78</f>
        <v>46</v>
      </c>
      <c r="K8" s="2" t="s">
        <v>6</v>
      </c>
      <c r="L8" s="2">
        <f>Otteluohjelma!V78</f>
        <v>75</v>
      </c>
      <c r="M8" s="26">
        <f t="shared" si="2"/>
        <v>0</v>
      </c>
    </row>
    <row r="9" spans="1:13" ht="12">
      <c r="A9" s="10" t="s">
        <v>65</v>
      </c>
      <c r="B9" s="2">
        <f>1</f>
        <v>1</v>
      </c>
      <c r="C9" s="2">
        <v>0</v>
      </c>
      <c r="D9" s="2">
        <v>0</v>
      </c>
      <c r="E9" s="2">
        <v>0</v>
      </c>
      <c r="F9" s="2">
        <v>1</v>
      </c>
      <c r="G9" s="26">
        <f t="shared" si="1"/>
        <v>0</v>
      </c>
      <c r="H9" s="2" t="s">
        <v>6</v>
      </c>
      <c r="I9" s="26">
        <f>3</f>
        <v>3</v>
      </c>
      <c r="J9" s="2">
        <f>Otteluohjelma!U79</f>
        <v>48</v>
      </c>
      <c r="K9" s="2" t="s">
        <v>6</v>
      </c>
      <c r="L9" s="2">
        <f>Otteluohjelma!V79</f>
        <v>75</v>
      </c>
      <c r="M9" s="26">
        <f t="shared" si="2"/>
        <v>0</v>
      </c>
    </row>
    <row r="10" ht="9.75" customHeight="1"/>
    <row r="11" spans="1:13" ht="9.75" customHeight="1">
      <c r="A11" s="94" t="s">
        <v>81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1"/>
      <c r="M11" s="1"/>
    </row>
    <row r="14" spans="1:7" ht="12.75" thickBot="1">
      <c r="A14" s="3" t="s">
        <v>17</v>
      </c>
      <c r="B14" s="4"/>
      <c r="C14" s="5" t="s">
        <v>21</v>
      </c>
      <c r="E14" t="s">
        <v>27</v>
      </c>
      <c r="G14" t="s">
        <v>23</v>
      </c>
    </row>
    <row r="15" spans="1:7" ht="12">
      <c r="A15" s="159" t="s">
        <v>18</v>
      </c>
      <c r="B15" s="160"/>
      <c r="C15" s="9" t="s">
        <v>7</v>
      </c>
      <c r="E15" t="s">
        <v>28</v>
      </c>
      <c r="G15" t="s">
        <v>29</v>
      </c>
    </row>
    <row r="16" spans="1:5" ht="12">
      <c r="A16" s="155" t="s">
        <v>19</v>
      </c>
      <c r="B16" s="155"/>
      <c r="C16" s="9" t="s">
        <v>8</v>
      </c>
      <c r="E16" t="s">
        <v>24</v>
      </c>
    </row>
    <row r="17" spans="1:5" ht="12">
      <c r="A17" s="155" t="s">
        <v>20</v>
      </c>
      <c r="B17" s="155"/>
      <c r="C17" s="9" t="s">
        <v>9</v>
      </c>
      <c r="E17" t="s">
        <v>25</v>
      </c>
    </row>
    <row r="18" spans="1:5" ht="12">
      <c r="A18" s="155" t="s">
        <v>49</v>
      </c>
      <c r="B18" s="155"/>
      <c r="C18" s="9" t="s">
        <v>47</v>
      </c>
      <c r="E18" t="s">
        <v>26</v>
      </c>
    </row>
    <row r="19" spans="1:5" ht="12">
      <c r="A19" s="156" t="s">
        <v>38</v>
      </c>
      <c r="B19" s="156"/>
      <c r="C19" s="8" t="s">
        <v>39</v>
      </c>
      <c r="E19" t="s">
        <v>22</v>
      </c>
    </row>
    <row r="20" spans="1:3" ht="12">
      <c r="A20" s="155" t="s">
        <v>70</v>
      </c>
      <c r="B20" s="155"/>
      <c r="C20" s="9" t="s">
        <v>64</v>
      </c>
    </row>
    <row r="21" spans="1:3" ht="12">
      <c r="A21" s="155" t="s">
        <v>71</v>
      </c>
      <c r="B21" s="155"/>
      <c r="C21" s="25" t="s">
        <v>65</v>
      </c>
    </row>
  </sheetData>
  <sheetProtection/>
  <mergeCells count="8">
    <mergeCell ref="A18:B18"/>
    <mergeCell ref="A19:B19"/>
    <mergeCell ref="A21:B21"/>
    <mergeCell ref="A1:M1"/>
    <mergeCell ref="A15:B15"/>
    <mergeCell ref="A16:B16"/>
    <mergeCell ref="A17:B17"/>
    <mergeCell ref="A20:B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Oulun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ovkurvinen</dc:creator>
  <cp:keywords/>
  <dc:description/>
  <cp:lastModifiedBy>ovtikkanen</cp:lastModifiedBy>
  <cp:lastPrinted>2015-11-08T10:40:35Z</cp:lastPrinted>
  <dcterms:created xsi:type="dcterms:W3CDTF">2011-10-25T12:14:12Z</dcterms:created>
  <dcterms:modified xsi:type="dcterms:W3CDTF">2015-11-09T07:35:02Z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